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KP\2021\ZARZĄDZENIA\Zarządzenie-plan\Do publikacji\"/>
    </mc:Choice>
  </mc:AlternateContent>
  <xr:revisionPtr revIDLastSave="0" documentId="13_ncr:1_{2DBCFA35-AC6E-4546-A7F1-38A1328F8E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Nr 1" sheetId="25" r:id="rId1"/>
    <sheet name="Załącznik Nr 2" sheetId="26" r:id="rId2"/>
    <sheet name="Załącznik Nr 3" sheetId="27" r:id="rId3"/>
  </sheets>
  <definedNames>
    <definedName name="_xlnm.Print_Area" localSheetId="0">'Załącznik Nr 1'!$A$1:$M$23</definedName>
    <definedName name="_xlnm.Print_Area" localSheetId="1">'Załącznik Nr 2'!$A$1:$N$56</definedName>
    <definedName name="_xlnm.Print_Area" localSheetId="2">'Załącznik Nr 3'!$A$1:$V$28</definedName>
    <definedName name="_xlnm.Print_Titles" localSheetId="0">'Załącznik Nr 1'!$4:$5</definedName>
    <definedName name="_xlnm.Print_Titles" localSheetId="1">'Załącznik Nr 2'!$4:$5</definedName>
    <definedName name="_xlnm.Print_Titles" localSheetId="2">'Załącznik Nr 3'!$4:$5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3" i="27" l="1"/>
  <c r="U12" i="27"/>
  <c r="U11" i="27"/>
  <c r="U6" i="27"/>
  <c r="U22" i="27" l="1"/>
  <c r="U9" i="27"/>
  <c r="U20" i="27" l="1"/>
  <c r="U17" i="27" s="1"/>
  <c r="U16" i="27" s="1"/>
  <c r="U25" i="27" s="1"/>
</calcChain>
</file>

<file path=xl/sharedStrings.xml><?xml version="1.0" encoding="utf-8"?>
<sst xmlns="http://schemas.openxmlformats.org/spreadsheetml/2006/main" count="262" uniqueCount="199">
  <si>
    <t>Wyszczególnienie</t>
  </si>
  <si>
    <t>DYSPONENT</t>
  </si>
  <si>
    <t>Naczelnik Działu kierujący Zespołem Gospodarczym</t>
  </si>
  <si>
    <t>RAZEM DOTACJA PODMIOTOWA W ROZDZIALE 73010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</si>
  <si>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</si>
  <si>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</si>
  <si>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</si>
  <si>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</si>
  <si>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</si>
  <si>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</si>
  <si>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</si>
  <si>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</si>
  <si>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</si>
  <si>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11-01</t>
  </si>
  <si>
    <t>Działalność Prezesa, Wiceprezesów oraz Kanclerza Akademii</t>
  </si>
  <si>
    <t>Działalność Komisji do Spraw Etyki w Nauce</t>
  </si>
  <si>
    <t>Działalność Komisji Rewizyjnej</t>
  </si>
  <si>
    <t>Zakup towarów i usług</t>
  </si>
  <si>
    <t>z tego:</t>
  </si>
  <si>
    <t xml:space="preserve">Wynagrodzenia bezosobowe </t>
  </si>
  <si>
    <t>Wynagrodzenia osobowe + ZFN</t>
  </si>
  <si>
    <t>Pochodne od wynagrodzeń (ZUS i FP)</t>
  </si>
  <si>
    <t xml:space="preserve">Pozostałe koszty </t>
  </si>
  <si>
    <t>Dyrektor Biura d.s. Doskonałości Naukowej</t>
  </si>
  <si>
    <t>BIURO d.s. DOSKONAŁOŚCI NAUKOWEJ</t>
  </si>
  <si>
    <t>14-02</t>
  </si>
  <si>
    <t>14-01</t>
  </si>
  <si>
    <t>DOTACJA CELOWA NA INWESTYCJE</t>
  </si>
  <si>
    <t>Inne zadania niewyspecyfikowane wyżej podejmowane z inicjatywy Kanclerza Akademii</t>
  </si>
  <si>
    <t>Naczelnik Działu kierujący Zespołem Teleinformatyki</t>
  </si>
  <si>
    <t>Nadzór nad mieniem Akademii i jej jednostkami organizacyjnymi</t>
  </si>
  <si>
    <t>Zakup materiałów,wyposażenia biurowego, akcesoriów administracyjnych i innych drobnych usług</t>
  </si>
  <si>
    <t>Koszty bieżące dotyczące siedziby Akademii (PKiN) oraz jej oddziałów</t>
  </si>
  <si>
    <t>Koszty związane z  zatrudnieniem pracowników Kancelarii PAN</t>
  </si>
  <si>
    <t>DZIAŁALNOŚĆ KANCELARII PAN</t>
  </si>
  <si>
    <t>Dyrektor Biura Współpracy z Zagranicą</t>
  </si>
  <si>
    <t>Kanclerz PAN</t>
  </si>
  <si>
    <t>Dyrektor Biura Upowszechniania i Promocji Nauki</t>
  </si>
  <si>
    <t>Działalność wydziałów PAN</t>
  </si>
  <si>
    <t>Kanclerz  PAN</t>
  </si>
  <si>
    <t>Organizacja Zgromadzeń Ogólnych PAN</t>
  </si>
  <si>
    <t>Dyrektor Gabinetu Prezesa PAN</t>
  </si>
  <si>
    <t xml:space="preserve">Organizacja posiedzeń Prezydium PAN </t>
  </si>
  <si>
    <t>Dyrektor Biura Upowszechniania 
i Promocji Nauki</t>
  </si>
  <si>
    <t>12-01</t>
  </si>
  <si>
    <t>realizowane przez Biuro Współpracy z Zagranicą</t>
  </si>
  <si>
    <t>Wicedyrektor BUPiN</t>
  </si>
  <si>
    <t>12-02</t>
  </si>
  <si>
    <t>realizowane przez Biuro Upowszechniania i Promocji Nauki oraz inne komórki Kancelarii *)</t>
  </si>
  <si>
    <t>Dyrektor Biura Współpracy 
z Zagranicą</t>
  </si>
  <si>
    <t>KOSZTY DZIAŁALNOŚCI STATUTOWEJ ORGANÓW AKADEMII I KORPORACJI UCZONYCH, z tego:</t>
  </si>
  <si>
    <t>Wydatki majątkowe</t>
  </si>
  <si>
    <t>Pozycja 
(nr w systemie ERP)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</si>
  <si>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</si>
  <si>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Uposażenia członków PAN</t>
  </si>
  <si>
    <t>Koszty związane z technologią informacyjną</t>
  </si>
  <si>
    <t>Zabezpieczenie łączności - opłaty pocztowe</t>
  </si>
  <si>
    <r>
      <t>RAZEM DOTACJE W ROZDZIALE 73095</t>
    </r>
    <r>
      <rPr>
        <i/>
        <sz val="16"/>
        <rFont val="Arial"/>
        <family val="2"/>
        <charset val="238"/>
      </rPr>
      <t xml:space="preserve">                                                               (bez międzynarodowego instytutu)</t>
    </r>
  </si>
  <si>
    <t>WYODRĘBNIONE ZADANIA Z ZAKRESU UPOWSZECHNIANIA I PROMOCJI DZIAŁALNOŚCI NAUKOWEJ</t>
  </si>
  <si>
    <t>Program PASIFIC</t>
  </si>
  <si>
    <t>16.10</t>
  </si>
  <si>
    <t>16.20</t>
  </si>
  <si>
    <t>16.30</t>
  </si>
  <si>
    <t>16.40</t>
  </si>
  <si>
    <t>16.50</t>
  </si>
  <si>
    <t>16.60</t>
  </si>
  <si>
    <t xml:space="preserve">ETHICAL ISSUES </t>
  </si>
  <si>
    <t>WYNAGRODZENIA</t>
  </si>
  <si>
    <t>ZARZĄDZANIE PROJEKTEM</t>
  </si>
  <si>
    <t>16.10.1</t>
  </si>
  <si>
    <t>Zarządzanie projektem - BDN</t>
  </si>
  <si>
    <t>EWALUACJA APLIKACJI</t>
  </si>
  <si>
    <t>16.20.1</t>
  </si>
  <si>
    <t>Ewaluacja aplikacji - BDN</t>
  </si>
  <si>
    <t>PROMOCJA PROGRAMU I KONKURSÓW</t>
  </si>
  <si>
    <t xml:space="preserve"> 16.30.1</t>
  </si>
  <si>
    <t>Promocja programu i konkursów - BDN</t>
  </si>
  <si>
    <t xml:space="preserve"> 16.30.2</t>
  </si>
  <si>
    <t>Promocja programu i konkursów - BUiPN</t>
  </si>
  <si>
    <t xml:space="preserve"> 16.30.3</t>
  </si>
  <si>
    <t>Promocja programu i konkursów - BWZ</t>
  </si>
  <si>
    <t xml:space="preserve"> 16.40.1</t>
  </si>
  <si>
    <t>Aspekty etyczne - BDN</t>
  </si>
  <si>
    <t>KOSZTY POŚREDNIE</t>
  </si>
  <si>
    <t xml:space="preserve"> 16.50.1</t>
  </si>
  <si>
    <t>Koszty pośrednie - BDN</t>
  </si>
  <si>
    <t xml:space="preserve"> 16.50.2</t>
  </si>
  <si>
    <t>Koszty pośrednie - BUiPN</t>
  </si>
  <si>
    <t xml:space="preserve"> 16.50.3</t>
  </si>
  <si>
    <t>Koszty pośrednie - ZG</t>
  </si>
  <si>
    <t xml:space="preserve"> 16.50.4</t>
  </si>
  <si>
    <t>Koszty pośrednie - ZT</t>
  </si>
  <si>
    <t xml:space="preserve"> 16.60.1</t>
  </si>
  <si>
    <t>Wynagrodzenia - BDN</t>
  </si>
  <si>
    <t xml:space="preserve"> 16.60.2</t>
  </si>
  <si>
    <t>Wynagrodzenia - BUiPN</t>
  </si>
  <si>
    <t xml:space="preserve"> 16.60.3</t>
  </si>
  <si>
    <t>Wynagrodzenia - BFiB</t>
  </si>
  <si>
    <t xml:space="preserve"> 16.60.4</t>
  </si>
  <si>
    <t>Wynagrodzenia - GP</t>
  </si>
  <si>
    <t xml:space="preserve"> 16.60.5</t>
  </si>
  <si>
    <t>Wynagrodzenia - BWZ</t>
  </si>
  <si>
    <t xml:space="preserve"> 16.60.6</t>
  </si>
  <si>
    <t>Wynagrodzenia - ZG</t>
  </si>
  <si>
    <t xml:space="preserve"> 16.60.7</t>
  </si>
  <si>
    <t xml:space="preserve">Wynagrodzenia - ZT </t>
  </si>
  <si>
    <t xml:space="preserve"> 16.60.8</t>
  </si>
  <si>
    <t xml:space="preserve">Wynagrodzenia - ZSP </t>
  </si>
  <si>
    <t>Wynagrodzenia - pozostałe</t>
  </si>
  <si>
    <t xml:space="preserve"> 16.60.9</t>
  </si>
  <si>
    <t>ZADANIA OPERACYJNE REALIZOWANE  CENTRALNIE - FINANSOWANE Z DOTACJI w rozdz. 73095 - (w zł)</t>
  </si>
  <si>
    <t>ZADANIA OPERACYJNE REALIZOWANE  CENTRALNIE - FINANSOWANE Z DOTACJI w rozdz. 73010 - (w zł)</t>
  </si>
  <si>
    <t>Planowane zobowiązania                            na                                   31-12-2021 r.</t>
  </si>
  <si>
    <t>Koszty organizacji posiedzeń Akademii Młodych Uczonych</t>
  </si>
  <si>
    <t>Zakup usług telefonii komórkowej</t>
  </si>
  <si>
    <t>Utrzymanie infrastruktury gospodarczej Korporacji</t>
  </si>
  <si>
    <t>Działalność komitetów naukowych</t>
  </si>
  <si>
    <t>Działalność komitetów problemowych i rad oraz komitetów narodowych</t>
  </si>
  <si>
    <t>Podatki i opłaty</t>
  </si>
  <si>
    <t>Zastępstwo procesowe i pełnomocnictwa notarialne</t>
  </si>
  <si>
    <t xml:space="preserve">§ 622 inwestycje budowlane
</t>
  </si>
  <si>
    <r>
      <t xml:space="preserve">Koszty związane z  zatrudnieniem Kierownictwa PAN  </t>
    </r>
    <r>
      <rPr>
        <i/>
        <sz val="16"/>
        <rFont val="Arial"/>
        <family val="2"/>
        <charset val="238"/>
      </rPr>
      <t>(Prezes, Wiceprezesi, Kanclerz, Przewodniczący rad kuratorów ich zastępcy, Prezesi oddziałów)</t>
    </r>
  </si>
  <si>
    <t>Dyrektor 
Gabinetu Prezesa PAN</t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</si>
  <si>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6560 inwestycje budowlane</t>
    </r>
  </si>
  <si>
    <t>FINANSOWANIE WSPÓŁPRACY NAUKOWEJ Z ZAGRANICĄ (w tym koszty zagranicznych podróży pracowników Kancelarii PAN - 40.000)</t>
  </si>
  <si>
    <t xml:space="preserve">Podnoszenie kwalifkacji </t>
  </si>
  <si>
    <t>Zadania z zakresu BHP i obronności</t>
  </si>
  <si>
    <t>Działalność statutowa oddziałów PAN</t>
  </si>
  <si>
    <t>Wyodrębnione zadania z zakresu upowszechniania i promocji działalności naukowej</t>
  </si>
  <si>
    <t>Zlecanie osobom trzecim wykonania usług  oraz wsparcie eksperckie</t>
  </si>
  <si>
    <t>RAZEM</t>
  </si>
  <si>
    <r>
      <t xml:space="preserve">Zabezpieczenie bieżącej obsługi transportowej Akademii </t>
    </r>
    <r>
      <rPr>
        <sz val="10"/>
        <rFont val="Arial"/>
        <family val="2"/>
        <charset val="238"/>
      </rPr>
      <t>(bez kosztów osobowych kierowców, utrzymanie i eksploatacja taboru samochodowego)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</si>
  <si>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  <r>
      <rPr>
        <sz val="14"/>
        <rFont val="Arial"/>
        <family val="2"/>
        <charset val="238"/>
      </rPr>
      <t xml:space="preserve">cyfryzacja procesów back-office – ZSI PAN 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</si>
  <si>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  <r>
      <rPr>
        <sz val="14"/>
        <rFont val="Arial"/>
        <family val="2"/>
        <charset val="238"/>
      </rPr>
      <t>zakup infrastruktury informatycznej i oprogramowania</t>
    </r>
  </si>
  <si>
    <t>Zobowiązania                            na                                   01-01-2021 r.</t>
  </si>
  <si>
    <t xml:space="preserve">Plan kosztów 
na 2021r. </t>
  </si>
  <si>
    <r>
      <t xml:space="preserve">Wydatki rozliczane w ciężar dotacji do uwzględnienia w  planie na </t>
    </r>
    <r>
      <rPr>
        <b/>
        <sz val="12"/>
        <color rgb="FF0070C0"/>
        <rFont val="Arial"/>
        <family val="2"/>
        <charset val="238"/>
      </rPr>
      <t>2021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</si>
  <si>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r>
      <t xml:space="preserve">Wydatki rozliczane w ciężar dotacji do uwzględnienia w planie na </t>
    </r>
    <r>
      <rPr>
        <b/>
        <sz val="12"/>
        <color rgb="FF0070C0"/>
        <rFont val="Arial"/>
        <family val="2"/>
        <charset val="238"/>
      </rPr>
      <t>2021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</si>
  <si>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Plan kosztów 
na 2021 r. </t>
  </si>
  <si>
    <t>Warszawa,           czerwca 2021 roku</t>
  </si>
  <si>
    <r>
      <t>Pozycja (nr w systemie</t>
    </r>
    <r>
      <rPr>
        <b/>
        <sz val="16"/>
        <color theme="1"/>
        <rFont val="Czcionka tekstu podstawowego"/>
        <family val="2"/>
        <charset val="238"/>
      </rPr>
      <t xml:space="preserve"> ERP)</t>
    </r>
  </si>
  <si>
    <t>Planowany stan na 01.01.2021 roku</t>
  </si>
  <si>
    <t>Planowane przychody</t>
  </si>
  <si>
    <t>Planowane dotacje</t>
  </si>
  <si>
    <t>Planowane koszty</t>
  </si>
  <si>
    <t>Środki na wydatki majątkowe</t>
  </si>
  <si>
    <t xml:space="preserve">Wydatki nie stanowiące kosztów </t>
  </si>
  <si>
    <t xml:space="preserve">Planowany stan na 31.12.2021 roku </t>
  </si>
  <si>
    <t xml:space="preserve">środki na sfinansowanie lub prefinansowanie </t>
  </si>
  <si>
    <t>Środki pieniężne</t>
  </si>
  <si>
    <t>Należności</t>
  </si>
  <si>
    <t>Zobowiązania</t>
  </si>
  <si>
    <t>przychody z prowadzonej działalności</t>
  </si>
  <si>
    <t>pozostałe przychody</t>
  </si>
  <si>
    <t>wynagrodzenia</t>
  </si>
  <si>
    <t>pochodne</t>
  </si>
  <si>
    <t>podatki i opłaty</t>
  </si>
  <si>
    <t>zakup towarów i usług</t>
  </si>
  <si>
    <t>pozostałe koszty</t>
  </si>
  <si>
    <t xml:space="preserve">Projekty badawcze i inne przedsięwzięcia </t>
  </si>
  <si>
    <t>01-11</t>
  </si>
  <si>
    <t>COFUND</t>
  </si>
  <si>
    <t>Dyrektor Biura ds. Doskonałości Naukowej</t>
  </si>
  <si>
    <t>01-12</t>
  </si>
  <si>
    <t>PERITIA</t>
  </si>
  <si>
    <t>Dzierżawa i wynajem na potrzeby Akademii</t>
  </si>
  <si>
    <t>02-01</t>
  </si>
  <si>
    <t xml:space="preserve">Siedziba Stacji w Brukseli </t>
  </si>
  <si>
    <t>Kanclerz Akademii</t>
  </si>
  <si>
    <t>02-02</t>
  </si>
  <si>
    <t xml:space="preserve">Dobra,Furmańska, Karowa (dzierżawa) </t>
  </si>
  <si>
    <t>Bieżące gospodarowanie nieruchomościami</t>
  </si>
  <si>
    <t>03-01</t>
  </si>
  <si>
    <t>Garaż w Warszawie</t>
  </si>
  <si>
    <t>03-14</t>
  </si>
  <si>
    <t>Wrocław - Podwale</t>
  </si>
  <si>
    <t>Naczelnik Działu Obsługi Oddziału PAN we Wrocławiu</t>
  </si>
  <si>
    <t>03-02 do 03-13
03-15 do 03-23</t>
  </si>
  <si>
    <t>Zadania realizowane przez BOM</t>
  </si>
  <si>
    <t>Dyrektor Biura Organizacyjno-Majątkowego</t>
  </si>
  <si>
    <r>
      <t xml:space="preserve">Sprzedaż nieruchomości, remonty </t>
    </r>
    <r>
      <rPr>
        <sz val="20"/>
        <color indexed="8"/>
        <rFont val="Czcionka tekstu podstawowego"/>
        <charset val="238"/>
      </rPr>
      <t>(</t>
    </r>
    <r>
      <rPr>
        <i/>
        <sz val="20"/>
        <color indexed="8"/>
        <rFont val="Czcionka tekstu podstawowego"/>
        <charset val="238"/>
      </rPr>
      <t>koszty bieżące</t>
    </r>
    <r>
      <rPr>
        <sz val="20"/>
        <color indexed="8"/>
        <rFont val="Czcionka tekstu podstawowego"/>
        <charset val="238"/>
      </rPr>
      <t xml:space="preserve">) </t>
    </r>
    <r>
      <rPr>
        <b/>
        <sz val="20"/>
        <color indexed="8"/>
        <rFont val="Czcionka tekstu podstawowego"/>
        <charset val="238"/>
      </rPr>
      <t xml:space="preserve">i inwestycje </t>
    </r>
    <r>
      <rPr>
        <sz val="20"/>
        <color indexed="8"/>
        <rFont val="Czcionka tekstu podstawowego"/>
        <charset val="238"/>
      </rPr>
      <t>(</t>
    </r>
    <r>
      <rPr>
        <i/>
        <sz val="20"/>
        <color indexed="8"/>
        <rFont val="Czcionka tekstu podstawowego"/>
        <charset val="238"/>
      </rPr>
      <t>wydatki majątkowe</t>
    </r>
    <r>
      <rPr>
        <sz val="20"/>
        <color indexed="8"/>
        <rFont val="Czcionka tekstu podstawowego"/>
        <charset val="238"/>
      </rPr>
      <t>)</t>
    </r>
  </si>
  <si>
    <t>Pozostałe zadania koordynowane na szczeblu centralnym</t>
  </si>
  <si>
    <t>05-03, 
05-04,
 05-09, 
05-12</t>
  </si>
  <si>
    <t xml:space="preserve">Działalność korporacji </t>
  </si>
  <si>
    <t>Dyrektor Gabinetu Prezesa</t>
  </si>
  <si>
    <t>05-06</t>
  </si>
  <si>
    <t>Rozliczenia z tytułu działalności upowszechniającej naukę</t>
  </si>
  <si>
    <t>05-02,
 05-05, 
05-07, 
05-10, 
05-11</t>
  </si>
  <si>
    <t>Pozostałe rozliczenia</t>
  </si>
  <si>
    <t>Dotacje otrzymane przez PAN nie objęte częścią 67</t>
  </si>
  <si>
    <t>Stypendia Prezesa PAN przyznawane w trybie art. 81 ustawy o PAN</t>
  </si>
  <si>
    <t>99-01</t>
  </si>
  <si>
    <t xml:space="preserve">Środki  na finansowanie potrzeb zagranicznych stacji naukowych </t>
  </si>
  <si>
    <t>99-02</t>
  </si>
  <si>
    <t xml:space="preserve">Środki na finansowanie zwrotnej pomocy lub prefinansowanie innych wydatków, z wyłączeniem zwrotnej pomocy finansowej dla instytutów naukowych Akademii  </t>
  </si>
  <si>
    <t>Warszawa, 30 czerwca 2021 roku</t>
  </si>
  <si>
    <t xml:space="preserve">Załącznik Nr 1 do Zarządzenia Nr 44/2021 Kanclerza PAN   </t>
  </si>
  <si>
    <t xml:space="preserve">Załącznik Nr 2 do Zarządzenia Nr 44/2021 Kanclerza PAN   </t>
  </si>
  <si>
    <t>Załącznik Nr 3 do Zarządzenia Nr 44/2021 Kanclerza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</si>
</sst>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z_ł_-;\-* #,##0.00\ _z_ł_-;_-* &quot;-&quot;??\ _z_ł_-;_-@_-"/>
    <numFmt numFmtId="165" formatCode="#,##0.0"/>
    <numFmt numFmtId="166" formatCode="#,##0_ ;[Red]\-#,##0\ "/>
    <numFmt numFmtId="167" formatCode="#,##0.00_ ;[Red]\-#,##0.00\ "/>
    <numFmt numFmtId="168" formatCode="_-* #,##0\ _z_ł_-;\-* #,##0\ _z_ł_-;_-* &quot;-&quot;??\ _z_ł_-;_-@_-"/>
  </numFmts>
  <fonts count="69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rgb="FF0070C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4"/>
      <name val="Arial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  <font>
      <sz val="12"/>
      <name val="Calibri"/>
      <family val="2"/>
      <charset val="238"/>
    </font>
    <font>
      <b/>
      <sz val="15"/>
      <name val="Arial"/>
      <family val="2"/>
      <charset val="238"/>
    </font>
    <font>
      <i/>
      <sz val="10"/>
      <name val="Arial"/>
      <family val="2"/>
      <charset val="238"/>
    </font>
    <font>
      <i/>
      <sz val="14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  <font>
      <b/>
      <sz val="18"/>
      <name val="Arial"/>
      <family val="2"/>
      <charset val="238"/>
    </font>
    <font>
      <sz val="18"/>
      <name val="Arial"/>
      <family val="2"/>
      <charset val="238"/>
    </font>
    <font>
      <b/>
      <sz val="12"/>
      <name val="Calibri"/>
      <family val="2"/>
      <charset val="238"/>
    </font>
    <font>
      <i/>
      <sz val="11"/>
      <color indexed="8"/>
      <name val="Czcionka tekstu podstawowego"/>
      <charset val="238"/>
    </font>
    <font>
      <i/>
      <sz val="11"/>
      <color indexed="30"/>
      <name val="Czcionka tekstu podstawowego"/>
      <charset val="238"/>
    </font>
    <font>
      <sz val="18"/>
      <color indexed="8"/>
      <name val="Arial"/>
      <family val="2"/>
      <charset val="238"/>
    </font>
    <font>
      <sz val="11"/>
      <color indexed="8"/>
      <name val="Czcionka tekstu podstawowego"/>
      <charset val="238"/>
    </font>
    <font>
      <sz val="16"/>
      <color theme="1"/>
      <name val="Czcionka tekstu podstawowego"/>
      <family val="2"/>
      <charset val="238"/>
    </font>
    <font>
      <b/>
      <sz val="16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i/>
      <sz val="16"/>
      <color indexed="8"/>
      <name val="Czcionka tekstu podstawowego"/>
      <family val="2"/>
      <charset val="238"/>
    </font>
    <font>
      <sz val="16"/>
      <color indexed="8"/>
      <name val="Czcionka tekstu podstawowego"/>
      <family val="2"/>
      <charset val="238"/>
    </font>
    <font>
      <i/>
      <sz val="16"/>
      <color indexed="30"/>
      <name val="Czcionka tekstu podstawowego"/>
      <family val="2"/>
      <charset val="238"/>
    </font>
    <font>
      <b/>
      <sz val="16"/>
      <name val="Czcionka tekstu podstawowego"/>
      <family val="2"/>
      <charset val="238"/>
    </font>
    <font>
      <b/>
      <sz val="20"/>
      <name val="Czcionka tekstu podstawowego"/>
      <charset val="238"/>
    </font>
    <font>
      <b/>
      <sz val="26"/>
      <name val="Czcionka tekstu podstawowego"/>
      <charset val="238"/>
    </font>
    <font>
      <b/>
      <sz val="14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20"/>
      <color theme="1"/>
      <name val="Czcionka tekstu podstawowego"/>
      <charset val="238"/>
    </font>
    <font>
      <sz val="26"/>
      <color theme="1"/>
      <name val="Czcionka tekstu podstawowego"/>
      <charset val="238"/>
    </font>
    <font>
      <b/>
      <sz val="26"/>
      <color theme="1"/>
      <name val="Czcionka tekstu podstawowego"/>
      <charset val="238"/>
    </font>
    <font>
      <sz val="26"/>
      <color indexed="8"/>
      <name val="Czcionka tekstu podstawowego"/>
      <charset val="238"/>
    </font>
    <font>
      <sz val="26"/>
      <color indexed="30"/>
      <name val="Czcionka tekstu podstawowego"/>
      <charset val="238"/>
    </font>
    <font>
      <sz val="26"/>
      <name val="Czcionka tekstu podstawowego"/>
      <charset val="238"/>
    </font>
    <font>
      <sz val="14"/>
      <color theme="1"/>
      <name val="Czcionka tekstu podstawowego"/>
      <family val="2"/>
      <charset val="238"/>
    </font>
    <font>
      <b/>
      <sz val="16"/>
      <color indexed="8"/>
      <name val="Czcionka tekstu podstawowego"/>
      <family val="2"/>
      <charset val="238"/>
    </font>
    <font>
      <b/>
      <sz val="20"/>
      <color indexed="8"/>
      <name val="Czcionka tekstu podstawowego"/>
      <charset val="238"/>
    </font>
    <font>
      <b/>
      <sz val="26"/>
      <color indexed="8"/>
      <name val="Czcionka tekstu podstawowego"/>
      <charset val="238"/>
    </font>
    <font>
      <b/>
      <sz val="26"/>
      <color rgb="FFFF0000"/>
      <name val="Czcionka tekstu podstawowego"/>
      <charset val="238"/>
    </font>
    <font>
      <i/>
      <sz val="26"/>
      <color indexed="8"/>
      <name val="Czcionka tekstu podstawowego"/>
      <charset val="238"/>
    </font>
    <font>
      <i/>
      <sz val="26"/>
      <color indexed="30"/>
      <name val="Czcionka tekstu podstawowego"/>
      <charset val="238"/>
    </font>
    <font>
      <sz val="26"/>
      <color rgb="FFFF0000"/>
      <name val="Czcionka tekstu podstawowego"/>
      <charset val="238"/>
    </font>
    <font>
      <sz val="14"/>
      <color indexed="8"/>
      <name val="Czcionka tekstu podstawowego"/>
      <family val="2"/>
      <charset val="238"/>
    </font>
    <font>
      <sz val="20"/>
      <color indexed="8"/>
      <name val="Czcionka tekstu podstawowego"/>
      <charset val="238"/>
    </font>
    <font>
      <i/>
      <sz val="20"/>
      <color indexed="8"/>
      <name val="Czcionka tekstu podstawowego"/>
      <charset val="238"/>
    </font>
    <font>
      <b/>
      <i/>
      <sz val="26"/>
      <color indexed="8"/>
      <name val="Czcionka tekstu podstawowego"/>
      <charset val="238"/>
    </font>
    <font>
      <b/>
      <i/>
      <sz val="26"/>
      <color indexed="30"/>
      <name val="Czcionka tekstu podstawowego"/>
      <charset val="238"/>
    </font>
    <font>
      <b/>
      <sz val="20"/>
      <color indexed="8"/>
      <name val="Czcionka tekstu podstawowego"/>
      <family val="2"/>
      <charset val="238"/>
    </font>
    <font>
      <b/>
      <sz val="12"/>
      <color indexed="8"/>
      <name val="Czcionka tekstu podstawowego"/>
      <charset val="238"/>
    </font>
    <font>
      <b/>
      <sz val="20.5"/>
      <color indexed="8"/>
      <name val="Czcionka tekstu podstawowego"/>
      <family val="2"/>
      <charset val="238"/>
    </font>
    <font>
      <b/>
      <sz val="18"/>
      <color indexed="8"/>
      <name val="Czcionka tekstu podstawowego"/>
      <family val="2"/>
      <charset val="238"/>
    </font>
    <font>
      <b/>
      <sz val="19"/>
      <color indexed="8"/>
      <name val="Czcionka tekstu podstawowego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1FFA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5FFA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6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5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2" fillId="0" borderId="0"/>
    <xf numFmtId="0" fontId="1" fillId="0" borderId="0"/>
    <xf numFmtId="164" fontId="1" fillId="0" borderId="0" applyFont="0" applyFill="0" applyBorder="0" applyAlignment="0" applyProtection="0"/>
  </cellStyleXfs>
  <cellXfs count="402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4" fillId="0" borderId="0" xfId="0" applyFont="1" applyAlignment="1">
      <alignment vertical="center"/>
    </xf>
    <xf numFmtId="0" fontId="0" fillId="0" borderId="0" xfId="0"/>
    <xf numFmtId="0" fontId="5" fillId="0" borderId="0" xfId="0" applyFont="1" applyAlignment="1">
      <alignment wrapText="1"/>
    </xf>
    <xf numFmtId="3" fontId="5" fillId="0" borderId="0" xfId="0" applyNumberFormat="1" applyFont="1"/>
    <xf numFmtId="0" fontId="4" fillId="0" borderId="0" xfId="0" applyFont="1" applyAlignment="1">
      <alignment horizontal="center"/>
    </xf>
    <xf numFmtId="165" fontId="14" fillId="0" borderId="0" xfId="0" applyNumberFormat="1" applyFont="1"/>
    <xf numFmtId="165" fontId="0" fillId="0" borderId="0" xfId="0" applyNumberFormat="1"/>
    <xf numFmtId="0" fontId="12" fillId="0" borderId="0" xfId="6"/>
    <xf numFmtId="3" fontId="12" fillId="0" borderId="0" xfId="6" applyNumberFormat="1"/>
    <xf numFmtId="3" fontId="14" fillId="0" borderId="0" xfId="6" applyNumberFormat="1" applyFont="1"/>
    <xf numFmtId="0" fontId="12" fillId="0" borderId="0" xfId="6" applyAlignment="1">
      <alignment horizontal="center"/>
    </xf>
    <xf numFmtId="0" fontId="18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18" fillId="5" borderId="43" xfId="6" applyFont="1" applyFill="1" applyBorder="1" applyAlignment="1">
      <alignment horizontal="center" vertical="center" wrapText="1"/>
    </xf>
    <xf numFmtId="0" fontId="5" fillId="0" borderId="48" xfId="6" quotePrefix="1" applyFont="1" applyBorder="1" applyAlignment="1">
      <alignment horizontal="center" vertical="center"/>
    </xf>
    <xf numFmtId="0" fontId="13" fillId="0" borderId="0" xfId="6" applyFont="1" applyAlignment="1">
      <alignment vertical="center"/>
    </xf>
    <xf numFmtId="0" fontId="12" fillId="0" borderId="0" xfId="6" applyFont="1" applyAlignment="1">
      <alignment vertical="center"/>
    </xf>
    <xf numFmtId="0" fontId="22" fillId="5" borderId="43" xfId="6" applyFont="1" applyFill="1" applyBorder="1" applyAlignment="1">
      <alignment horizontal="center" vertical="center"/>
    </xf>
    <xf numFmtId="0" fontId="4" fillId="2" borderId="14" xfId="6" quotePrefix="1" applyFont="1" applyFill="1" applyBorder="1" applyAlignment="1">
      <alignment horizontal="center" vertical="center"/>
    </xf>
    <xf numFmtId="0" fontId="6" fillId="0" borderId="0" xfId="6" applyFont="1" applyAlignment="1">
      <alignment vertical="center"/>
    </xf>
    <xf numFmtId="0" fontId="7" fillId="6" borderId="44" xfId="6" applyFont="1" applyFill="1" applyBorder="1" applyAlignment="1">
      <alignment horizontal="left" vertical="center" wrapText="1" indent="1"/>
    </xf>
    <xf numFmtId="0" fontId="4" fillId="2" borderId="34" xfId="6" quotePrefix="1" applyFont="1" applyFill="1" applyBorder="1" applyAlignment="1">
      <alignment horizontal="center" vertical="center"/>
    </xf>
    <xf numFmtId="0" fontId="4" fillId="0" borderId="51" xfId="6" applyFont="1" applyBorder="1" applyAlignment="1">
      <alignment horizontal="left" vertical="center" wrapText="1" indent="1"/>
    </xf>
    <xf numFmtId="0" fontId="12" fillId="0" borderId="0" xfId="6" applyAlignment="1">
      <alignment vertical="center"/>
    </xf>
    <xf numFmtId="0" fontId="4" fillId="0" borderId="0" xfId="6" applyFont="1" applyAlignment="1">
      <alignment horizontal="center" vertical="center" wrapText="1"/>
    </xf>
    <xf numFmtId="3" fontId="4" fillId="7" borderId="2" xfId="6" applyNumberFormat="1" applyFont="1" applyFill="1" applyBorder="1" applyAlignment="1">
      <alignment horizontal="center" vertical="center" wrapText="1"/>
    </xf>
    <xf numFmtId="0" fontId="18" fillId="5" borderId="48" xfId="6" applyFont="1" applyFill="1" applyBorder="1" applyAlignment="1">
      <alignment vertical="center" wrapText="1"/>
    </xf>
    <xf numFmtId="0" fontId="4" fillId="0" borderId="54" xfId="6" applyFont="1" applyFill="1" applyBorder="1" applyAlignment="1">
      <alignment horizontal="left" vertical="center" wrapText="1" indent="1"/>
    </xf>
    <xf numFmtId="0" fontId="4" fillId="0" borderId="0" xfId="0" applyFont="1" applyBorder="1" applyAlignment="1">
      <alignment vertical="center"/>
    </xf>
    <xf numFmtId="0" fontId="13" fillId="2" borderId="0" xfId="0" applyFont="1" applyFill="1" applyBorder="1" applyAlignment="1">
      <alignment horizontal="center" vertical="center"/>
    </xf>
    <xf numFmtId="4" fontId="13" fillId="2" borderId="0" xfId="0" applyNumberFormat="1" applyFont="1" applyFill="1" applyBorder="1" applyAlignment="1">
      <alignment horizontal="right" vertical="center"/>
    </xf>
    <xf numFmtId="165" fontId="13" fillId="2" borderId="0" xfId="0" applyNumberFormat="1" applyFont="1" applyFill="1" applyBorder="1" applyAlignment="1">
      <alignment horizontal="right" vertical="center"/>
    </xf>
    <xf numFmtId="3" fontId="13" fillId="2" borderId="0" xfId="0" applyNumberFormat="1" applyFont="1" applyFill="1" applyBorder="1" applyAlignment="1">
      <alignment vertical="center"/>
    </xf>
    <xf numFmtId="3" fontId="23" fillId="0" borderId="0" xfId="6" applyNumberFormat="1" applyFont="1" applyFill="1" applyAlignment="1">
      <alignment horizontal="right"/>
    </xf>
    <xf numFmtId="0" fontId="4" fillId="0" borderId="49" xfId="6" applyFont="1" applyBorder="1" applyAlignment="1">
      <alignment horizontal="left" vertical="center" wrapText="1" indent="1"/>
    </xf>
    <xf numFmtId="0" fontId="18" fillId="4" borderId="19" xfId="6" applyFont="1" applyFill="1" applyBorder="1" applyAlignment="1">
      <alignment horizontal="center" vertical="center" wrapText="1"/>
    </xf>
    <xf numFmtId="0" fontId="20" fillId="0" borderId="17" xfId="6" applyFont="1" applyFill="1" applyBorder="1" applyAlignment="1">
      <alignment vertical="center" wrapText="1"/>
    </xf>
    <xf numFmtId="3" fontId="18" fillId="2" borderId="0" xfId="6" applyNumberFormat="1" applyFont="1" applyFill="1" applyBorder="1" applyAlignment="1">
      <alignment horizontal="right" vertical="center" wrapText="1" indent="1"/>
    </xf>
    <xf numFmtId="0" fontId="18" fillId="2" borderId="0" xfId="6" applyFont="1" applyFill="1" applyBorder="1" applyAlignment="1">
      <alignment horizontal="left" vertical="center" wrapText="1" indent="1"/>
    </xf>
    <xf numFmtId="3" fontId="8" fillId="0" borderId="23" xfId="6" applyNumberFormat="1" applyFont="1" applyBorder="1" applyAlignment="1">
      <alignment horizontal="center" vertical="center" wrapText="1"/>
    </xf>
    <xf numFmtId="3" fontId="9" fillId="0" borderId="23" xfId="6" applyNumberFormat="1" applyFont="1" applyBorder="1" applyAlignment="1">
      <alignment horizontal="center" vertical="center" wrapText="1"/>
    </xf>
    <xf numFmtId="0" fontId="20" fillId="0" borderId="0" xfId="6" applyFont="1" applyFill="1" applyBorder="1" applyAlignment="1">
      <alignment vertical="center" wrapText="1"/>
    </xf>
    <xf numFmtId="3" fontId="7" fillId="0" borderId="19" xfId="6" applyNumberFormat="1" applyFont="1" applyFill="1" applyBorder="1" applyAlignment="1">
      <alignment horizontal="center" vertical="center" wrapText="1"/>
    </xf>
    <xf numFmtId="0" fontId="18" fillId="5" borderId="16" xfId="6" applyFont="1" applyFill="1" applyBorder="1" applyAlignment="1">
      <alignment horizontal="center" vertical="center"/>
    </xf>
    <xf numFmtId="0" fontId="18" fillId="5" borderId="44" xfId="6" applyFont="1" applyFill="1" applyBorder="1" applyAlignment="1">
      <alignment horizontal="left" vertical="center" wrapText="1" indent="1"/>
    </xf>
    <xf numFmtId="0" fontId="18" fillId="5" borderId="47" xfId="6" applyFont="1" applyFill="1" applyBorder="1" applyAlignment="1">
      <alignment horizontal="left" vertical="center" wrapText="1" indent="1"/>
    </xf>
    <xf numFmtId="0" fontId="4" fillId="0" borderId="51" xfId="6" applyFont="1" applyFill="1" applyBorder="1" applyAlignment="1">
      <alignment horizontal="left" vertical="center" indent="1"/>
    </xf>
    <xf numFmtId="0" fontId="4" fillId="0" borderId="55" xfId="6" applyFont="1" applyFill="1" applyBorder="1" applyAlignment="1">
      <alignment horizontal="left" vertical="center" indent="1"/>
    </xf>
    <xf numFmtId="0" fontId="4" fillId="0" borderId="57" xfId="6" applyFont="1" applyFill="1" applyBorder="1" applyAlignment="1">
      <alignment horizontal="left" vertical="center" indent="1"/>
    </xf>
    <xf numFmtId="0" fontId="4" fillId="0" borderId="55" xfId="6" applyFont="1" applyFill="1" applyBorder="1" applyAlignment="1">
      <alignment horizontal="left" vertical="center" wrapText="1" indent="1"/>
    </xf>
    <xf numFmtId="0" fontId="13" fillId="0" borderId="0" xfId="6" applyFont="1" applyFill="1" applyAlignment="1">
      <alignment vertical="center"/>
    </xf>
    <xf numFmtId="3" fontId="26" fillId="0" borderId="5" xfId="6" applyNumberFormat="1" applyFont="1" applyFill="1" applyBorder="1" applyAlignment="1">
      <alignment horizontal="right" vertical="center" indent="1"/>
    </xf>
    <xf numFmtId="3" fontId="26" fillId="0" borderId="31" xfId="6" applyNumberFormat="1" applyFont="1" applyFill="1" applyBorder="1" applyAlignment="1">
      <alignment horizontal="right" vertical="center" indent="1"/>
    </xf>
    <xf numFmtId="3" fontId="26" fillId="2" borderId="31" xfId="6" applyNumberFormat="1" applyFont="1" applyFill="1" applyBorder="1" applyAlignment="1">
      <alignment horizontal="right" vertical="center" indent="1"/>
    </xf>
    <xf numFmtId="3" fontId="25" fillId="5" borderId="46" xfId="6" applyNumberFormat="1" applyFont="1" applyFill="1" applyBorder="1" applyAlignment="1">
      <alignment horizontal="right" vertical="center" wrapText="1" indent="1"/>
    </xf>
    <xf numFmtId="3" fontId="25" fillId="5" borderId="45" xfId="6" applyNumberFormat="1" applyFont="1" applyFill="1" applyBorder="1" applyAlignment="1">
      <alignment horizontal="right" vertical="center" wrapText="1" indent="1"/>
    </xf>
    <xf numFmtId="3" fontId="26" fillId="0" borderId="31" xfId="6" applyNumberFormat="1" applyFont="1" applyBorder="1" applyAlignment="1">
      <alignment horizontal="right" vertical="center" indent="1"/>
    </xf>
    <xf numFmtId="3" fontId="26" fillId="0" borderId="37" xfId="6" applyNumberFormat="1" applyFont="1" applyBorder="1" applyAlignment="1">
      <alignment horizontal="right" vertical="center" indent="1"/>
    </xf>
    <xf numFmtId="3" fontId="26" fillId="2" borderId="7" xfId="6" applyNumberFormat="1" applyFont="1" applyFill="1" applyBorder="1" applyAlignment="1">
      <alignment horizontal="right" vertical="center" indent="1"/>
    </xf>
    <xf numFmtId="3" fontId="26" fillId="0" borderId="46" xfId="6" applyNumberFormat="1" applyFont="1" applyBorder="1" applyAlignment="1">
      <alignment horizontal="right" vertical="center" indent="1"/>
    </xf>
    <xf numFmtId="3" fontId="25" fillId="6" borderId="9" xfId="6" applyNumberFormat="1" applyFont="1" applyFill="1" applyBorder="1" applyAlignment="1">
      <alignment horizontal="right" vertical="center" indent="1"/>
    </xf>
    <xf numFmtId="3" fontId="26" fillId="2" borderId="33" xfId="6" applyNumberFormat="1" applyFont="1" applyFill="1" applyBorder="1" applyAlignment="1">
      <alignment horizontal="right" vertical="center" indent="1"/>
    </xf>
    <xf numFmtId="3" fontId="26" fillId="0" borderId="33" xfId="6" applyNumberFormat="1" applyFont="1" applyBorder="1" applyAlignment="1">
      <alignment horizontal="right" vertical="center" indent="1"/>
    </xf>
    <xf numFmtId="3" fontId="26" fillId="0" borderId="39" xfId="6" applyNumberFormat="1" applyFont="1" applyBorder="1" applyAlignment="1">
      <alignment horizontal="right" vertical="center" indent="1"/>
    </xf>
    <xf numFmtId="3" fontId="25" fillId="5" borderId="8" xfId="6" applyNumberFormat="1" applyFont="1" applyFill="1" applyBorder="1" applyAlignment="1">
      <alignment horizontal="right" vertical="center" indent="1"/>
    </xf>
    <xf numFmtId="3" fontId="25" fillId="5" borderId="12" xfId="6" applyNumberFormat="1" applyFont="1" applyFill="1" applyBorder="1" applyAlignment="1">
      <alignment horizontal="right" vertical="center" indent="1"/>
    </xf>
    <xf numFmtId="3" fontId="25" fillId="5" borderId="9" xfId="6" applyNumberFormat="1" applyFont="1" applyFill="1" applyBorder="1" applyAlignment="1">
      <alignment horizontal="right" vertical="center" indent="1"/>
    </xf>
    <xf numFmtId="3" fontId="25" fillId="5" borderId="13" xfId="6" applyNumberFormat="1" applyFont="1" applyFill="1" applyBorder="1" applyAlignment="1">
      <alignment horizontal="right" vertical="center" indent="1"/>
    </xf>
    <xf numFmtId="3" fontId="26" fillId="0" borderId="7" xfId="6" applyNumberFormat="1" applyFont="1" applyFill="1" applyBorder="1" applyAlignment="1">
      <alignment horizontal="right" vertical="center" indent="1"/>
    </xf>
    <xf numFmtId="3" fontId="26" fillId="2" borderId="23" xfId="6" applyNumberFormat="1" applyFont="1" applyFill="1" applyBorder="1" applyAlignment="1">
      <alignment horizontal="right" vertical="center" indent="1"/>
    </xf>
    <xf numFmtId="3" fontId="25" fillId="4" borderId="9" xfId="6" applyNumberFormat="1" applyFont="1" applyFill="1" applyBorder="1" applyAlignment="1">
      <alignment horizontal="right" vertical="center" wrapText="1" indent="1"/>
    </xf>
    <xf numFmtId="3" fontId="25" fillId="4" borderId="13" xfId="6" applyNumberFormat="1" applyFont="1" applyFill="1" applyBorder="1" applyAlignment="1">
      <alignment horizontal="right" vertical="center" wrapText="1" indent="1"/>
    </xf>
    <xf numFmtId="3" fontId="26" fillId="0" borderId="38" xfId="6" applyNumberFormat="1" applyFont="1" applyFill="1" applyBorder="1" applyAlignment="1">
      <alignment horizontal="right" vertical="center" indent="1"/>
    </xf>
    <xf numFmtId="3" fontId="26" fillId="0" borderId="28" xfId="6" applyNumberFormat="1" applyFont="1" applyFill="1" applyBorder="1" applyAlignment="1">
      <alignment horizontal="right" vertical="center" indent="1"/>
    </xf>
    <xf numFmtId="3" fontId="26" fillId="0" borderId="37" xfId="6" applyNumberFormat="1" applyFont="1" applyFill="1" applyBorder="1" applyAlignment="1">
      <alignment horizontal="right" vertical="center" indent="1"/>
    </xf>
    <xf numFmtId="3" fontId="26" fillId="0" borderId="32" xfId="6" applyNumberFormat="1" applyFont="1" applyFill="1" applyBorder="1" applyAlignment="1">
      <alignment horizontal="right" vertical="center" indent="1"/>
    </xf>
    <xf numFmtId="3" fontId="26" fillId="2" borderId="8" xfId="6" applyNumberFormat="1" applyFont="1" applyFill="1" applyBorder="1" applyAlignment="1">
      <alignment horizontal="right" vertical="center" indent="1"/>
    </xf>
    <xf numFmtId="3" fontId="26" fillId="2" borderId="12" xfId="6" applyNumberFormat="1" applyFont="1" applyFill="1" applyBorder="1" applyAlignment="1">
      <alignment horizontal="right" vertical="center" indent="1"/>
    </xf>
    <xf numFmtId="3" fontId="26" fillId="2" borderId="37" xfId="6" applyNumberFormat="1" applyFont="1" applyFill="1" applyBorder="1" applyAlignment="1">
      <alignment horizontal="right" vertical="center" indent="1"/>
    </xf>
    <xf numFmtId="3" fontId="26" fillId="2" borderId="32" xfId="6" applyNumberFormat="1" applyFont="1" applyFill="1" applyBorder="1" applyAlignment="1">
      <alignment horizontal="right" vertical="center" indent="1"/>
    </xf>
    <xf numFmtId="3" fontId="26" fillId="0" borderId="35" xfId="6" applyNumberFormat="1" applyFont="1" applyFill="1" applyBorder="1" applyAlignment="1">
      <alignment horizontal="right" vertical="center" indent="1"/>
    </xf>
    <xf numFmtId="3" fontId="26" fillId="0" borderId="29" xfId="6" applyNumberFormat="1" applyFont="1" applyFill="1" applyBorder="1" applyAlignment="1">
      <alignment horizontal="right" vertical="center" indent="1"/>
    </xf>
    <xf numFmtId="3" fontId="26" fillId="0" borderId="36" xfId="6" applyNumberFormat="1" applyFont="1" applyFill="1" applyBorder="1" applyAlignment="1">
      <alignment horizontal="right" vertical="center" indent="1"/>
    </xf>
    <xf numFmtId="3" fontId="26" fillId="0" borderId="8" xfId="6" applyNumberFormat="1" applyFont="1" applyFill="1" applyBorder="1" applyAlignment="1">
      <alignment horizontal="right" vertical="center" indent="1"/>
    </xf>
    <xf numFmtId="3" fontId="26" fillId="0" borderId="46" xfId="6" applyNumberFormat="1" applyFont="1" applyFill="1" applyBorder="1" applyAlignment="1">
      <alignment horizontal="right" vertical="center" indent="1"/>
    </xf>
    <xf numFmtId="3" fontId="26" fillId="0" borderId="45" xfId="6" applyNumberFormat="1" applyFont="1" applyFill="1" applyBorder="1" applyAlignment="1">
      <alignment horizontal="right" vertical="center" indent="1"/>
    </xf>
    <xf numFmtId="3" fontId="26" fillId="0" borderId="8" xfId="6" applyNumberFormat="1" applyFont="1" applyBorder="1" applyAlignment="1">
      <alignment horizontal="right" vertical="center" indent="1"/>
    </xf>
    <xf numFmtId="3" fontId="7" fillId="9" borderId="19" xfId="6" applyNumberFormat="1" applyFont="1" applyFill="1" applyBorder="1" applyAlignment="1">
      <alignment horizontal="center" vertical="center" wrapText="1"/>
    </xf>
    <xf numFmtId="0" fontId="4" fillId="0" borderId="59" xfId="6" applyFont="1" applyFill="1" applyBorder="1" applyAlignment="1">
      <alignment horizontal="left" vertical="center" indent="1"/>
    </xf>
    <xf numFmtId="3" fontId="7" fillId="0" borderId="40" xfId="6" applyNumberFormat="1" applyFont="1" applyFill="1" applyBorder="1" applyAlignment="1">
      <alignment horizontal="center" vertical="center" wrapText="1"/>
    </xf>
    <xf numFmtId="3" fontId="7" fillId="0" borderId="34" xfId="6" applyNumberFormat="1" applyFont="1" applyFill="1" applyBorder="1" applyAlignment="1">
      <alignment horizontal="center" vertical="center" wrapText="1"/>
    </xf>
    <xf numFmtId="0" fontId="5" fillId="0" borderId="52" xfId="6" quotePrefix="1" applyFont="1" applyBorder="1" applyAlignment="1">
      <alignment horizontal="center" vertical="center"/>
    </xf>
    <xf numFmtId="0" fontId="4" fillId="0" borderId="47" xfId="6" applyFont="1" applyFill="1" applyBorder="1" applyAlignment="1">
      <alignment horizontal="left" vertical="center" wrapText="1" indent="1"/>
    </xf>
    <xf numFmtId="49" fontId="4" fillId="0" borderId="52" xfId="6" applyNumberFormat="1" applyFont="1" applyFill="1" applyBorder="1" applyAlignment="1">
      <alignment horizontal="center" vertical="center"/>
    </xf>
    <xf numFmtId="49" fontId="4" fillId="0" borderId="15" xfId="6" applyNumberFormat="1" applyFont="1" applyFill="1" applyBorder="1" applyAlignment="1">
      <alignment horizontal="center" vertical="center"/>
    </xf>
    <xf numFmtId="49" fontId="4" fillId="0" borderId="64" xfId="6" applyNumberFormat="1" applyFont="1" applyFill="1" applyBorder="1" applyAlignment="1">
      <alignment horizontal="center" vertical="center"/>
    </xf>
    <xf numFmtId="49" fontId="4" fillId="0" borderId="60" xfId="6" applyNumberFormat="1" applyFont="1" applyFill="1" applyBorder="1" applyAlignment="1">
      <alignment horizontal="center" vertical="center"/>
    </xf>
    <xf numFmtId="49" fontId="7" fillId="6" borderId="43" xfId="6" applyNumberFormat="1" applyFont="1" applyFill="1" applyBorder="1" applyAlignment="1">
      <alignment horizontal="center" vertical="center"/>
    </xf>
    <xf numFmtId="3" fontId="26" fillId="0" borderId="42" xfId="6" applyNumberFormat="1" applyFont="1" applyFill="1" applyBorder="1" applyAlignment="1">
      <alignment horizontal="right" vertical="center" indent="1"/>
    </xf>
    <xf numFmtId="3" fontId="26" fillId="0" borderId="23" xfId="6" applyNumberFormat="1" applyFont="1" applyFill="1" applyBorder="1" applyAlignment="1">
      <alignment horizontal="right" vertical="center" indent="1"/>
    </xf>
    <xf numFmtId="3" fontId="18" fillId="5" borderId="19" xfId="6" applyNumberFormat="1" applyFont="1" applyFill="1" applyBorder="1" applyAlignment="1">
      <alignment horizontal="center" vertical="center"/>
    </xf>
    <xf numFmtId="3" fontId="7" fillId="0" borderId="14" xfId="6" applyNumberFormat="1" applyFont="1" applyFill="1" applyBorder="1" applyAlignment="1">
      <alignment vertical="center" wrapText="1"/>
    </xf>
    <xf numFmtId="3" fontId="7" fillId="0" borderId="19" xfId="6" applyNumberFormat="1" applyFont="1" applyFill="1" applyBorder="1" applyAlignment="1">
      <alignment vertical="center" wrapText="1"/>
    </xf>
    <xf numFmtId="49" fontId="4" fillId="0" borderId="43" xfId="6" applyNumberFormat="1" applyFont="1" applyFill="1" applyBorder="1" applyAlignment="1">
      <alignment horizontal="center" vertical="center"/>
    </xf>
    <xf numFmtId="0" fontId="4" fillId="0" borderId="44" xfId="6" applyFont="1" applyFill="1" applyBorder="1" applyAlignment="1">
      <alignment horizontal="left" vertical="center" indent="1"/>
    </xf>
    <xf numFmtId="3" fontId="26" fillId="0" borderId="9" xfId="6" applyNumberFormat="1" applyFont="1" applyFill="1" applyBorder="1" applyAlignment="1">
      <alignment horizontal="right" vertical="center" indent="1"/>
    </xf>
    <xf numFmtId="3" fontId="26" fillId="0" borderId="13" xfId="6" applyNumberFormat="1" applyFont="1" applyFill="1" applyBorder="1" applyAlignment="1">
      <alignment horizontal="right" vertical="center" indent="1"/>
    </xf>
    <xf numFmtId="3" fontId="26" fillId="0" borderId="58" xfId="6" applyNumberFormat="1" applyFont="1" applyFill="1" applyBorder="1" applyAlignment="1">
      <alignment horizontal="right" vertical="center" indent="1"/>
    </xf>
    <xf numFmtId="3" fontId="24" fillId="0" borderId="0" xfId="6" applyNumberFormat="1" applyFont="1" applyBorder="1" applyAlignment="1">
      <alignment vertical="top"/>
    </xf>
    <xf numFmtId="3" fontId="7" fillId="0" borderId="41" xfId="6" applyNumberFormat="1" applyFont="1" applyFill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0" fillId="0" borderId="0" xfId="0" applyFill="1"/>
    <xf numFmtId="3" fontId="8" fillId="0" borderId="23" xfId="6" applyNumberFormat="1" applyFont="1" applyFill="1" applyBorder="1" applyAlignment="1">
      <alignment horizontal="center" vertical="center" wrapText="1"/>
    </xf>
    <xf numFmtId="3" fontId="7" fillId="0" borderId="19" xfId="6" applyNumberFormat="1" applyFont="1" applyBorder="1" applyAlignment="1">
      <alignment horizontal="center" vertical="center" wrapText="1"/>
    </xf>
    <xf numFmtId="3" fontId="7" fillId="5" borderId="3" xfId="6" applyNumberFormat="1" applyFont="1" applyFill="1" applyBorder="1" applyAlignment="1">
      <alignment horizontal="center" vertical="center" wrapText="1"/>
    </xf>
    <xf numFmtId="3" fontId="7" fillId="5" borderId="19" xfId="6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/>
    </xf>
    <xf numFmtId="0" fontId="18" fillId="5" borderId="3" xfId="0" quotePrefix="1" applyFont="1" applyFill="1" applyBorder="1" applyAlignment="1">
      <alignment horizontal="center" vertical="center"/>
    </xf>
    <xf numFmtId="3" fontId="18" fillId="5" borderId="3" xfId="0" applyNumberFormat="1" applyFont="1" applyFill="1" applyBorder="1" applyAlignment="1">
      <alignment horizontal="left" vertical="center" wrapText="1" indent="1"/>
    </xf>
    <xf numFmtId="3" fontId="20" fillId="0" borderId="63" xfId="0" applyNumberFormat="1" applyFont="1" applyBorder="1" applyAlignment="1">
      <alignment horizontal="center" vertical="center" wrapText="1"/>
    </xf>
    <xf numFmtId="3" fontId="18" fillId="0" borderId="22" xfId="0" applyNumberFormat="1" applyFont="1" applyFill="1" applyBorder="1" applyAlignment="1">
      <alignment horizontal="center" vertical="center" wrapText="1"/>
    </xf>
    <xf numFmtId="0" fontId="18" fillId="7" borderId="19" xfId="0" quotePrefix="1" applyFont="1" applyFill="1" applyBorder="1" applyAlignment="1">
      <alignment horizontal="center" vertical="center"/>
    </xf>
    <xf numFmtId="3" fontId="18" fillId="7" borderId="26" xfId="0" applyNumberFormat="1" applyFont="1" applyFill="1" applyBorder="1" applyAlignment="1">
      <alignment horizontal="center" vertical="center" wrapText="1"/>
    </xf>
    <xf numFmtId="3" fontId="18" fillId="3" borderId="21" xfId="0" applyNumberFormat="1" applyFont="1" applyFill="1" applyBorder="1" applyAlignment="1">
      <alignment vertical="center"/>
    </xf>
    <xf numFmtId="0" fontId="4" fillId="0" borderId="16" xfId="6" quotePrefix="1" applyFont="1" applyFill="1" applyBorder="1" applyAlignment="1">
      <alignment horizontal="center" vertical="center"/>
    </xf>
    <xf numFmtId="3" fontId="4" fillId="0" borderId="54" xfId="6" applyNumberFormat="1" applyFont="1" applyFill="1" applyBorder="1" applyAlignment="1">
      <alignment horizontal="left" vertical="center" indent="1"/>
    </xf>
    <xf numFmtId="3" fontId="26" fillId="0" borderId="12" xfId="6" applyNumberFormat="1" applyFont="1" applyFill="1" applyBorder="1" applyAlignment="1">
      <alignment horizontal="right" vertical="center" indent="1"/>
    </xf>
    <xf numFmtId="3" fontId="26" fillId="0" borderId="65" xfId="6" applyNumberFormat="1" applyFont="1" applyFill="1" applyBorder="1" applyAlignment="1">
      <alignment horizontal="right" vertical="center" indent="1"/>
    </xf>
    <xf numFmtId="0" fontId="4" fillId="0" borderId="54" xfId="6" applyFont="1" applyFill="1" applyBorder="1" applyAlignment="1">
      <alignment horizontal="left" vertical="center" indent="1"/>
    </xf>
    <xf numFmtId="0" fontId="4" fillId="0" borderId="3" xfId="6" quotePrefix="1" applyFont="1" applyFill="1" applyBorder="1" applyAlignment="1">
      <alignment horizontal="center" vertical="center"/>
    </xf>
    <xf numFmtId="0" fontId="4" fillId="0" borderId="43" xfId="6" quotePrefix="1" applyFont="1" applyFill="1" applyBorder="1" applyAlignment="1">
      <alignment horizontal="center" vertical="center"/>
    </xf>
    <xf numFmtId="0" fontId="4" fillId="0" borderId="16" xfId="6" applyFont="1" applyFill="1" applyBorder="1" applyAlignment="1">
      <alignment horizontal="center" vertical="center"/>
    </xf>
    <xf numFmtId="0" fontId="4" fillId="0" borderId="43" xfId="6" applyFont="1" applyFill="1" applyBorder="1" applyAlignment="1">
      <alignment horizontal="center" vertical="center" wrapText="1"/>
    </xf>
    <xf numFmtId="0" fontId="4" fillId="0" borderId="44" xfId="6" applyFont="1" applyFill="1" applyBorder="1" applyAlignment="1">
      <alignment horizontal="left" vertical="center" wrapText="1" indent="1"/>
    </xf>
    <xf numFmtId="0" fontId="20" fillId="10" borderId="3" xfId="0" quotePrefix="1" applyFont="1" applyFill="1" applyBorder="1" applyAlignment="1">
      <alignment horizontal="center" vertical="center"/>
    </xf>
    <xf numFmtId="3" fontId="20" fillId="10" borderId="3" xfId="0" applyNumberFormat="1" applyFont="1" applyFill="1" applyBorder="1" applyAlignment="1">
      <alignment horizontal="left" vertical="center" wrapText="1" indent="1"/>
    </xf>
    <xf numFmtId="0" fontId="20" fillId="10" borderId="3" xfId="0" applyFont="1" applyFill="1" applyBorder="1" applyAlignment="1">
      <alignment horizontal="left" vertical="center" indent="1"/>
    </xf>
    <xf numFmtId="0" fontId="20" fillId="10" borderId="19" xfId="0" applyFont="1" applyFill="1" applyBorder="1" applyAlignment="1">
      <alignment horizontal="center" vertical="center"/>
    </xf>
    <xf numFmtId="49" fontId="20" fillId="10" borderId="1" xfId="0" applyNumberFormat="1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left" vertical="center" wrapText="1" indent="1"/>
    </xf>
    <xf numFmtId="0" fontId="20" fillId="0" borderId="19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left" vertical="center" wrapText="1" indent="1"/>
    </xf>
    <xf numFmtId="3" fontId="27" fillId="5" borderId="8" xfId="0" applyNumberFormat="1" applyFont="1" applyFill="1" applyBorder="1" applyAlignment="1">
      <alignment horizontal="right" vertical="center" indent="1"/>
    </xf>
    <xf numFmtId="3" fontId="27" fillId="5" borderId="12" xfId="0" applyNumberFormat="1" applyFont="1" applyFill="1" applyBorder="1" applyAlignment="1">
      <alignment horizontal="right" vertical="center" indent="1"/>
    </xf>
    <xf numFmtId="3" fontId="28" fillId="0" borderId="8" xfId="0" applyNumberFormat="1" applyFont="1" applyFill="1" applyBorder="1" applyAlignment="1">
      <alignment horizontal="right" vertical="center" indent="1"/>
    </xf>
    <xf numFmtId="3" fontId="28" fillId="0" borderId="12" xfId="0" applyNumberFormat="1" applyFont="1" applyFill="1" applyBorder="1" applyAlignment="1">
      <alignment horizontal="right" vertical="center" indent="1"/>
    </xf>
    <xf numFmtId="3" fontId="27" fillId="3" borderId="18" xfId="0" applyNumberFormat="1" applyFont="1" applyFill="1" applyBorder="1" applyAlignment="1">
      <alignment horizontal="right" vertical="center" indent="1"/>
    </xf>
    <xf numFmtId="3" fontId="27" fillId="3" borderId="9" xfId="0" applyNumberFormat="1" applyFont="1" applyFill="1" applyBorder="1" applyAlignment="1">
      <alignment horizontal="right" vertical="center" indent="1"/>
    </xf>
    <xf numFmtId="3" fontId="26" fillId="0" borderId="5" xfId="6" applyNumberFormat="1" applyFont="1" applyBorder="1" applyAlignment="1">
      <alignment horizontal="right" vertical="center" indent="1"/>
    </xf>
    <xf numFmtId="3" fontId="26" fillId="2" borderId="5" xfId="6" applyNumberFormat="1" applyFont="1" applyFill="1" applyBorder="1" applyAlignment="1">
      <alignment horizontal="right" vertical="center" indent="1"/>
    </xf>
    <xf numFmtId="3" fontId="26" fillId="2" borderId="38" xfId="6" applyNumberFormat="1" applyFont="1" applyFill="1" applyBorder="1" applyAlignment="1">
      <alignment horizontal="right" vertical="center" indent="1"/>
    </xf>
    <xf numFmtId="4" fontId="27" fillId="5" borderId="8" xfId="0" applyNumberFormat="1" applyFont="1" applyFill="1" applyBorder="1" applyAlignment="1">
      <alignment horizontal="right" vertical="center" indent="1"/>
    </xf>
    <xf numFmtId="4" fontId="28" fillId="0" borderId="8" xfId="0" applyNumberFormat="1" applyFont="1" applyFill="1" applyBorder="1" applyAlignment="1">
      <alignment horizontal="right" vertical="center" indent="1"/>
    </xf>
    <xf numFmtId="4" fontId="27" fillId="3" borderId="18" xfId="0" applyNumberFormat="1" applyFont="1" applyFill="1" applyBorder="1" applyAlignment="1">
      <alignment horizontal="right" vertical="center" indent="1"/>
    </xf>
    <xf numFmtId="4" fontId="25" fillId="5" borderId="45" xfId="6" applyNumberFormat="1" applyFont="1" applyFill="1" applyBorder="1" applyAlignment="1">
      <alignment horizontal="right" vertical="center" wrapText="1" indent="1"/>
    </xf>
    <xf numFmtId="4" fontId="26" fillId="0" borderId="13" xfId="6" applyNumberFormat="1" applyFont="1" applyFill="1" applyBorder="1" applyAlignment="1">
      <alignment horizontal="right" vertical="center" indent="1"/>
    </xf>
    <xf numFmtId="4" fontId="26" fillId="0" borderId="0" xfId="6" applyNumberFormat="1" applyFont="1" applyFill="1" applyBorder="1" applyAlignment="1">
      <alignment horizontal="right" vertical="center" indent="1"/>
    </xf>
    <xf numFmtId="4" fontId="26" fillId="0" borderId="20" xfId="6" applyNumberFormat="1" applyFont="1" applyFill="1" applyBorder="1" applyAlignment="1">
      <alignment horizontal="right" vertical="center" indent="1"/>
    </xf>
    <xf numFmtId="4" fontId="25" fillId="5" borderId="53" xfId="6" applyNumberFormat="1" applyFont="1" applyFill="1" applyBorder="1" applyAlignment="1">
      <alignment horizontal="right" vertical="center" indent="1"/>
    </xf>
    <xf numFmtId="4" fontId="26" fillId="0" borderId="37" xfId="6" applyNumberFormat="1" applyFont="1" applyBorder="1" applyAlignment="1">
      <alignment horizontal="right" vertical="center" indent="1"/>
    </xf>
    <xf numFmtId="4" fontId="25" fillId="6" borderId="20" xfId="6" applyNumberFormat="1" applyFont="1" applyFill="1" applyBorder="1" applyAlignment="1">
      <alignment horizontal="right" vertical="center" indent="1"/>
    </xf>
    <xf numFmtId="4" fontId="26" fillId="0" borderId="61" xfId="6" applyNumberFormat="1" applyFont="1" applyFill="1" applyBorder="1" applyAlignment="1">
      <alignment horizontal="right" vertical="center" indent="1"/>
    </xf>
    <xf numFmtId="4" fontId="26" fillId="0" borderId="50" xfId="6" applyNumberFormat="1" applyFont="1" applyFill="1" applyBorder="1" applyAlignment="1">
      <alignment horizontal="right" vertical="center" indent="1"/>
    </xf>
    <xf numFmtId="4" fontId="26" fillId="0" borderId="56" xfId="6" applyNumberFormat="1" applyFont="1" applyFill="1" applyBorder="1" applyAlignment="1">
      <alignment horizontal="right" vertical="center" indent="1"/>
    </xf>
    <xf numFmtId="4" fontId="26" fillId="0" borderId="24" xfId="6" applyNumberFormat="1" applyFont="1" applyFill="1" applyBorder="1" applyAlignment="1">
      <alignment horizontal="right" vertical="center" indent="1"/>
    </xf>
    <xf numFmtId="4" fontId="25" fillId="5" borderId="20" xfId="6" applyNumberFormat="1" applyFont="1" applyFill="1" applyBorder="1" applyAlignment="1">
      <alignment horizontal="right" vertical="center" indent="1"/>
    </xf>
    <xf numFmtId="4" fontId="26" fillId="2" borderId="53" xfId="6" applyNumberFormat="1" applyFont="1" applyFill="1" applyBorder="1" applyAlignment="1">
      <alignment horizontal="right" vertical="center" indent="1"/>
    </xf>
    <xf numFmtId="4" fontId="26" fillId="2" borderId="61" xfId="6" applyNumberFormat="1" applyFont="1" applyFill="1" applyBorder="1" applyAlignment="1">
      <alignment horizontal="right" vertical="center" indent="1"/>
    </xf>
    <xf numFmtId="4" fontId="26" fillId="2" borderId="50" xfId="6" applyNumberFormat="1" applyFont="1" applyFill="1" applyBorder="1" applyAlignment="1">
      <alignment horizontal="right" vertical="center" indent="1"/>
    </xf>
    <xf numFmtId="4" fontId="26" fillId="2" borderId="0" xfId="6" applyNumberFormat="1" applyFont="1" applyFill="1" applyBorder="1" applyAlignment="1">
      <alignment horizontal="right" vertical="center" indent="1"/>
    </xf>
    <xf numFmtId="4" fontId="25" fillId="4" borderId="20" xfId="6" applyNumberFormat="1" applyFont="1" applyFill="1" applyBorder="1" applyAlignment="1">
      <alignment horizontal="right" vertical="center" wrapText="1" indent="1"/>
    </xf>
    <xf numFmtId="4" fontId="26" fillId="0" borderId="53" xfId="6" applyNumberFormat="1" applyFont="1" applyFill="1" applyBorder="1" applyAlignment="1">
      <alignment horizontal="right" vertical="center" indent="1"/>
    </xf>
    <xf numFmtId="3" fontId="28" fillId="0" borderId="9" xfId="0" applyNumberFormat="1" applyFont="1" applyFill="1" applyBorder="1" applyAlignment="1">
      <alignment horizontal="right" vertical="center" indent="1"/>
    </xf>
    <xf numFmtId="3" fontId="28" fillId="0" borderId="65" xfId="0" applyNumberFormat="1" applyFont="1" applyFill="1" applyBorder="1" applyAlignment="1">
      <alignment horizontal="right" vertical="center" indent="1"/>
    </xf>
    <xf numFmtId="4" fontId="28" fillId="0" borderId="4" xfId="0" applyNumberFormat="1" applyFont="1" applyFill="1" applyBorder="1" applyAlignment="1">
      <alignment horizontal="right" vertical="center" indent="1"/>
    </xf>
    <xf numFmtId="3" fontId="28" fillId="0" borderId="4" xfId="0" applyNumberFormat="1" applyFont="1" applyFill="1" applyBorder="1" applyAlignment="1">
      <alignment horizontal="right" vertical="center" indent="1"/>
    </xf>
    <xf numFmtId="4" fontId="26" fillId="0" borderId="11" xfId="6" applyNumberFormat="1" applyFont="1" applyFill="1" applyBorder="1" applyAlignment="1">
      <alignment horizontal="right" vertical="center" indent="1"/>
    </xf>
    <xf numFmtId="3" fontId="26" fillId="0" borderId="30" xfId="6" applyNumberFormat="1" applyFont="1" applyFill="1" applyBorder="1" applyAlignment="1">
      <alignment horizontal="right" vertical="center" indent="1"/>
    </xf>
    <xf numFmtId="4" fontId="27" fillId="7" borderId="9" xfId="0" applyNumberFormat="1" applyFont="1" applyFill="1" applyBorder="1" applyAlignment="1">
      <alignment horizontal="right" vertical="center" indent="1"/>
    </xf>
    <xf numFmtId="3" fontId="27" fillId="7" borderId="9" xfId="0" applyNumberFormat="1" applyFont="1" applyFill="1" applyBorder="1" applyAlignment="1">
      <alignment horizontal="right" vertical="center" indent="1"/>
    </xf>
    <xf numFmtId="3" fontId="27" fillId="7" borderId="13" xfId="0" applyNumberFormat="1" applyFont="1" applyFill="1" applyBorder="1" applyAlignment="1">
      <alignment horizontal="right" vertical="center" indent="1"/>
    </xf>
    <xf numFmtId="3" fontId="18" fillId="7" borderId="19" xfId="0" applyNumberFormat="1" applyFont="1" applyFill="1" applyBorder="1" applyAlignment="1">
      <alignment horizontal="left" vertical="center" wrapText="1" indent="1"/>
    </xf>
    <xf numFmtId="4" fontId="25" fillId="7" borderId="53" xfId="6" applyNumberFormat="1" applyFont="1" applyFill="1" applyBorder="1" applyAlignment="1">
      <alignment horizontal="right" vertical="center" indent="1"/>
    </xf>
    <xf numFmtId="3" fontId="25" fillId="7" borderId="8" xfId="6" applyNumberFormat="1" applyFont="1" applyFill="1" applyBorder="1" applyAlignment="1">
      <alignment horizontal="right" vertical="center" indent="1"/>
    </xf>
    <xf numFmtId="3" fontId="25" fillId="7" borderId="9" xfId="6" applyNumberFormat="1" applyFont="1" applyFill="1" applyBorder="1" applyAlignment="1">
      <alignment horizontal="right" vertical="center" indent="1"/>
    </xf>
    <xf numFmtId="0" fontId="18" fillId="7" borderId="44" xfId="6" applyFont="1" applyFill="1" applyBorder="1" applyAlignment="1">
      <alignment horizontal="left" vertical="center" indent="1"/>
    </xf>
    <xf numFmtId="0" fontId="13" fillId="7" borderId="54" xfId="6" applyFont="1" applyFill="1" applyBorder="1" applyAlignment="1">
      <alignment horizontal="left" vertical="center" wrapText="1" indent="1"/>
    </xf>
    <xf numFmtId="0" fontId="20" fillId="0" borderId="3" xfId="0" quotePrefix="1" applyFont="1" applyFill="1" applyBorder="1" applyAlignment="1">
      <alignment horizontal="center" vertical="center"/>
    </xf>
    <xf numFmtId="3" fontId="20" fillId="0" borderId="3" xfId="0" applyNumberFormat="1" applyFont="1" applyFill="1" applyBorder="1" applyAlignment="1">
      <alignment horizontal="left" vertical="center" indent="1"/>
    </xf>
    <xf numFmtId="3" fontId="20" fillId="0" borderId="3" xfId="0" applyNumberFormat="1" applyFont="1" applyFill="1" applyBorder="1" applyAlignment="1">
      <alignment horizontal="left" vertical="center" wrapText="1" indent="1"/>
    </xf>
    <xf numFmtId="0" fontId="20" fillId="0" borderId="3" xfId="0" applyFont="1" applyFill="1" applyBorder="1" applyAlignment="1">
      <alignment horizontal="left" vertical="center" indent="1"/>
    </xf>
    <xf numFmtId="0" fontId="1" fillId="0" borderId="0" xfId="7" applyAlignment="1">
      <alignment horizontal="center"/>
    </xf>
    <xf numFmtId="0" fontId="1" fillId="0" borderId="0" xfId="7"/>
    <xf numFmtId="0" fontId="30" fillId="0" borderId="0" xfId="7" applyFont="1"/>
    <xf numFmtId="0" fontId="31" fillId="0" borderId="0" xfId="7" applyFont="1"/>
    <xf numFmtId="0" fontId="33" fillId="0" borderId="0" xfId="7" applyFont="1"/>
    <xf numFmtId="0" fontId="1" fillId="0" borderId="0" xfId="7" applyAlignment="1">
      <alignment vertical="center"/>
    </xf>
    <xf numFmtId="0" fontId="34" fillId="0" borderId="35" xfId="7" applyFont="1" applyBorder="1" applyAlignment="1">
      <alignment horizontal="center" vertical="center" wrapText="1"/>
    </xf>
    <xf numFmtId="0" fontId="34" fillId="0" borderId="33" xfId="7" applyFont="1" applyBorder="1" applyAlignment="1">
      <alignment horizontal="center" vertical="center" wrapText="1"/>
    </xf>
    <xf numFmtId="0" fontId="37" fillId="0" borderId="33" xfId="7" applyFont="1" applyBorder="1" applyAlignment="1">
      <alignment horizontal="center" vertical="center" wrapText="1"/>
    </xf>
    <xf numFmtId="0" fontId="37" fillId="0" borderId="35" xfId="7" applyFont="1" applyBorder="1" applyAlignment="1">
      <alignment horizontal="center" vertical="center" wrapText="1"/>
    </xf>
    <xf numFmtId="0" fontId="39" fillId="0" borderId="35" xfId="7" applyFont="1" applyBorder="1" applyAlignment="1">
      <alignment horizontal="center" vertical="center" wrapText="1"/>
    </xf>
    <xf numFmtId="0" fontId="1" fillId="0" borderId="0" xfId="7" applyAlignment="1">
      <alignment horizontal="center" vertical="center" wrapText="1"/>
    </xf>
    <xf numFmtId="3" fontId="42" fillId="4" borderId="13" xfId="7" applyNumberFormat="1" applyFont="1" applyFill="1" applyBorder="1" applyAlignment="1">
      <alignment vertical="center"/>
    </xf>
    <xf numFmtId="3" fontId="43" fillId="2" borderId="58" xfId="7" applyNumberFormat="1" applyFont="1" applyFill="1" applyBorder="1" applyAlignment="1">
      <alignment vertical="center"/>
    </xf>
    <xf numFmtId="0" fontId="44" fillId="0" borderId="0" xfId="7" applyFont="1" applyAlignment="1">
      <alignment vertical="center"/>
    </xf>
    <xf numFmtId="0" fontId="34" fillId="0" borderId="51" xfId="7" quotePrefix="1" applyFont="1" applyBorder="1" applyAlignment="1">
      <alignment horizontal="center" vertical="center"/>
    </xf>
    <xf numFmtId="0" fontId="45" fillId="0" borderId="31" xfId="7" applyFont="1" applyBorder="1" applyAlignment="1">
      <alignment vertical="center"/>
    </xf>
    <xf numFmtId="3" fontId="47" fillId="0" borderId="5" xfId="7" applyNumberFormat="1" applyFont="1" applyBorder="1" applyAlignment="1">
      <alignment vertical="center"/>
    </xf>
    <xf numFmtId="3" fontId="46" fillId="0" borderId="5" xfId="7" applyNumberFormat="1" applyFont="1" applyBorder="1" applyAlignment="1">
      <alignment vertical="center"/>
    </xf>
    <xf numFmtId="3" fontId="48" fillId="0" borderId="5" xfId="7" applyNumberFormat="1" applyFont="1" applyBorder="1" applyAlignment="1">
      <alignment vertical="center"/>
    </xf>
    <xf numFmtId="3" fontId="49" fillId="0" borderId="5" xfId="7" applyNumberFormat="1" applyFont="1" applyBorder="1" applyAlignment="1">
      <alignment vertical="center"/>
    </xf>
    <xf numFmtId="166" fontId="46" fillId="2" borderId="31" xfId="7" applyNumberFormat="1" applyFont="1" applyFill="1" applyBorder="1" applyAlignment="1">
      <alignment vertical="center"/>
    </xf>
    <xf numFmtId="3" fontId="46" fillId="0" borderId="31" xfId="7" applyNumberFormat="1" applyFont="1" applyBorder="1" applyAlignment="1">
      <alignment vertical="center"/>
    </xf>
    <xf numFmtId="3" fontId="47" fillId="0" borderId="31" xfId="7" applyNumberFormat="1" applyFont="1" applyBorder="1" applyAlignment="1">
      <alignment vertical="center"/>
    </xf>
    <xf numFmtId="3" fontId="48" fillId="0" borderId="31" xfId="7" applyNumberFormat="1" applyFont="1" applyBorder="1" applyAlignment="1">
      <alignment vertical="center"/>
    </xf>
    <xf numFmtId="3" fontId="49" fillId="0" borderId="31" xfId="7" applyNumberFormat="1" applyFont="1" applyBorder="1" applyAlignment="1">
      <alignment vertical="center"/>
    </xf>
    <xf numFmtId="166" fontId="46" fillId="4" borderId="37" xfId="7" applyNumberFormat="1" applyFont="1" applyFill="1" applyBorder="1" applyAlignment="1">
      <alignment vertical="center"/>
    </xf>
    <xf numFmtId="3" fontId="48" fillId="2" borderId="31" xfId="7" applyNumberFormat="1" applyFont="1" applyFill="1" applyBorder="1" applyAlignment="1">
      <alignment vertical="center"/>
    </xf>
    <xf numFmtId="166" fontId="46" fillId="4" borderId="31" xfId="7" applyNumberFormat="1" applyFont="1" applyFill="1" applyBorder="1" applyAlignment="1">
      <alignment vertical="center"/>
    </xf>
    <xf numFmtId="16" fontId="34" fillId="0" borderId="51" xfId="7" quotePrefix="1" applyNumberFormat="1" applyFont="1" applyBorder="1" applyAlignment="1">
      <alignment horizontal="center" vertical="center"/>
    </xf>
    <xf numFmtId="167" fontId="46" fillId="0" borderId="31" xfId="7" applyNumberFormat="1" applyFont="1" applyBorder="1" applyAlignment="1">
      <alignment vertical="center"/>
    </xf>
    <xf numFmtId="3" fontId="51" fillId="0" borderId="68" xfId="7" applyNumberFormat="1" applyFont="1" applyBorder="1" applyAlignment="1">
      <alignment horizontal="center" vertical="center" wrapText="1"/>
    </xf>
    <xf numFmtId="166" fontId="54" fillId="4" borderId="13" xfId="7" applyNumberFormat="1" applyFont="1" applyFill="1" applyBorder="1" applyAlignment="1">
      <alignment vertical="center"/>
    </xf>
    <xf numFmtId="166" fontId="43" fillId="2" borderId="58" xfId="7" applyNumberFormat="1" applyFont="1" applyFill="1" applyBorder="1" applyAlignment="1">
      <alignment vertical="center"/>
    </xf>
    <xf numFmtId="0" fontId="30" fillId="0" borderId="0" xfId="7" applyFont="1" applyAlignment="1">
      <alignment vertical="center"/>
    </xf>
    <xf numFmtId="0" fontId="34" fillId="0" borderId="55" xfId="7" quotePrefix="1" applyFont="1" applyBorder="1" applyAlignment="1">
      <alignment horizontal="center" vertical="center"/>
    </xf>
    <xf numFmtId="0" fontId="45" fillId="0" borderId="5" xfId="7" applyFont="1" applyBorder="1" applyAlignment="1">
      <alignment vertical="center"/>
    </xf>
    <xf numFmtId="167" fontId="46" fillId="0" borderId="5" xfId="7" applyNumberFormat="1" applyFont="1" applyBorder="1" applyAlignment="1">
      <alignment vertical="center"/>
    </xf>
    <xf numFmtId="3" fontId="56" fillId="0" borderId="5" xfId="7" applyNumberFormat="1" applyFont="1" applyBorder="1" applyAlignment="1">
      <alignment vertical="center"/>
    </xf>
    <xf numFmtId="3" fontId="57" fillId="0" borderId="5" xfId="7" applyNumberFormat="1" applyFont="1" applyBorder="1" applyAlignment="1">
      <alignment vertical="center"/>
    </xf>
    <xf numFmtId="3" fontId="50" fillId="0" borderId="5" xfId="7" applyNumberFormat="1" applyFont="1" applyBorder="1" applyAlignment="1">
      <alignment vertical="center"/>
    </xf>
    <xf numFmtId="3" fontId="48" fillId="2" borderId="5" xfId="7" applyNumberFormat="1" applyFont="1" applyFill="1" applyBorder="1" applyAlignment="1">
      <alignment vertical="center"/>
    </xf>
    <xf numFmtId="166" fontId="58" fillId="0" borderId="31" xfId="7" applyNumberFormat="1" applyFont="1" applyBorder="1" applyAlignment="1">
      <alignment vertical="center"/>
    </xf>
    <xf numFmtId="166" fontId="46" fillId="4" borderId="38" xfId="7" applyNumberFormat="1" applyFont="1" applyFill="1" applyBorder="1" applyAlignment="1">
      <alignment vertical="center"/>
    </xf>
    <xf numFmtId="0" fontId="34" fillId="0" borderId="57" xfId="7" quotePrefix="1" applyFont="1" applyBorder="1" applyAlignment="1">
      <alignment horizontal="center" vertical="center"/>
    </xf>
    <xf numFmtId="0" fontId="45" fillId="0" borderId="35" xfId="7" applyFont="1" applyBorder="1" applyAlignment="1">
      <alignment vertical="center" wrapText="1"/>
    </xf>
    <xf numFmtId="167" fontId="46" fillId="0" borderId="35" xfId="7" applyNumberFormat="1" applyFont="1" applyBorder="1" applyAlignment="1">
      <alignment vertical="center"/>
    </xf>
    <xf numFmtId="3" fontId="47" fillId="0" borderId="35" xfId="7" applyNumberFormat="1" applyFont="1" applyBorder="1" applyAlignment="1">
      <alignment vertical="center"/>
    </xf>
    <xf numFmtId="3" fontId="46" fillId="0" borderId="35" xfId="7" applyNumberFormat="1" applyFont="1" applyBorder="1" applyAlignment="1">
      <alignment vertical="center"/>
    </xf>
    <xf numFmtId="3" fontId="46" fillId="2" borderId="35" xfId="7" applyNumberFormat="1" applyFont="1" applyFill="1" applyBorder="1" applyAlignment="1">
      <alignment vertical="center"/>
    </xf>
    <xf numFmtId="3" fontId="47" fillId="2" borderId="35" xfId="7" applyNumberFormat="1" applyFont="1" applyFill="1" applyBorder="1" applyAlignment="1">
      <alignment vertical="center"/>
    </xf>
    <xf numFmtId="3" fontId="56" fillId="2" borderId="35" xfId="7" applyNumberFormat="1" applyFont="1" applyFill="1" applyBorder="1" applyAlignment="1">
      <alignment vertical="center"/>
    </xf>
    <xf numFmtId="3" fontId="57" fillId="2" borderId="35" xfId="7" applyNumberFormat="1" applyFont="1" applyFill="1" applyBorder="1" applyAlignment="1">
      <alignment vertical="center"/>
    </xf>
    <xf numFmtId="3" fontId="50" fillId="0" borderId="35" xfId="7" applyNumberFormat="1" applyFont="1" applyBorder="1" applyAlignment="1">
      <alignment vertical="center"/>
    </xf>
    <xf numFmtId="3" fontId="48" fillId="2" borderId="35" xfId="7" applyNumberFormat="1" applyFont="1" applyFill="1" applyBorder="1" applyAlignment="1">
      <alignment vertical="center"/>
    </xf>
    <xf numFmtId="166" fontId="46" fillId="4" borderId="29" xfId="7" applyNumberFormat="1" applyFont="1" applyFill="1" applyBorder="1" applyAlignment="1">
      <alignment vertical="center"/>
    </xf>
    <xf numFmtId="167" fontId="50" fillId="0" borderId="5" xfId="7" applyNumberFormat="1" applyFont="1" applyBorder="1" applyAlignment="1">
      <alignment vertical="center"/>
    </xf>
    <xf numFmtId="166" fontId="46" fillId="0" borderId="31" xfId="7" applyNumberFormat="1" applyFont="1" applyBorder="1" applyAlignment="1">
      <alignment vertical="center"/>
    </xf>
    <xf numFmtId="166" fontId="51" fillId="2" borderId="67" xfId="7" applyNumberFormat="1" applyFont="1" applyFill="1" applyBorder="1" applyAlignment="1">
      <alignment horizontal="center" vertical="center" wrapText="1"/>
    </xf>
    <xf numFmtId="166" fontId="59" fillId="2" borderId="32" xfId="7" applyNumberFormat="1" applyFont="1" applyFill="1" applyBorder="1" applyAlignment="1">
      <alignment horizontal="center" vertical="center" wrapText="1"/>
    </xf>
    <xf numFmtId="166" fontId="51" fillId="2" borderId="36" xfId="7" applyNumberFormat="1" applyFont="1" applyFill="1" applyBorder="1" applyAlignment="1">
      <alignment horizontal="center" vertical="center" wrapText="1"/>
    </xf>
    <xf numFmtId="3" fontId="56" fillId="0" borderId="31" xfId="7" applyNumberFormat="1" applyFont="1" applyBorder="1" applyAlignment="1">
      <alignment vertical="center"/>
    </xf>
    <xf numFmtId="3" fontId="57" fillId="0" borderId="31" xfId="7" applyNumberFormat="1" applyFont="1" applyBorder="1" applyAlignment="1">
      <alignment vertical="center"/>
    </xf>
    <xf numFmtId="166" fontId="59" fillId="0" borderId="58" xfId="7" applyNumberFormat="1" applyFont="1" applyBorder="1" applyAlignment="1">
      <alignment horizontal="center" vertical="center" wrapText="1"/>
    </xf>
    <xf numFmtId="166" fontId="54" fillId="4" borderId="23" xfId="7" applyNumberFormat="1" applyFont="1" applyFill="1" applyBorder="1" applyAlignment="1">
      <alignment vertical="center"/>
    </xf>
    <xf numFmtId="166" fontId="43" fillId="2" borderId="10" xfId="7" applyNumberFormat="1" applyFont="1" applyFill="1" applyBorder="1" applyAlignment="1">
      <alignment vertical="center"/>
    </xf>
    <xf numFmtId="0" fontId="1" fillId="12" borderId="0" xfId="7" applyFill="1" applyAlignment="1">
      <alignment vertical="center"/>
    </xf>
    <xf numFmtId="0" fontId="34" fillId="0" borderId="51" xfId="7" quotePrefix="1" applyFont="1" applyBorder="1" applyAlignment="1">
      <alignment horizontal="center" vertical="center" wrapText="1"/>
    </xf>
    <xf numFmtId="0" fontId="45" fillId="0" borderId="31" xfId="7" applyFont="1" applyBorder="1" applyAlignment="1">
      <alignment vertical="center" wrapText="1"/>
    </xf>
    <xf numFmtId="3" fontId="54" fillId="0" borderId="31" xfId="7" applyNumberFormat="1" applyFont="1" applyBorder="1" applyAlignment="1">
      <alignment vertical="center"/>
    </xf>
    <xf numFmtId="166" fontId="50" fillId="0" borderId="31" xfId="7" applyNumberFormat="1" applyFont="1" applyBorder="1" applyAlignment="1">
      <alignment vertical="center"/>
    </xf>
    <xf numFmtId="166" fontId="51" fillId="2" borderId="32" xfId="7" applyNumberFormat="1" applyFont="1" applyFill="1" applyBorder="1" applyAlignment="1">
      <alignment horizontal="center" vertical="center" wrapText="1"/>
    </xf>
    <xf numFmtId="166" fontId="46" fillId="4" borderId="13" xfId="7" applyNumberFormat="1" applyFont="1" applyFill="1" applyBorder="1" applyAlignment="1">
      <alignment vertical="center"/>
    </xf>
    <xf numFmtId="166" fontId="59" fillId="0" borderId="6" xfId="7" applyNumberFormat="1" applyFont="1" applyBorder="1" applyAlignment="1">
      <alignment horizontal="center" vertical="center" wrapText="1"/>
    </xf>
    <xf numFmtId="166" fontId="59" fillId="2" borderId="6" xfId="7" applyNumberFormat="1" applyFont="1" applyFill="1" applyBorder="1" applyAlignment="1">
      <alignment horizontal="center" vertical="center" wrapText="1"/>
    </xf>
    <xf numFmtId="0" fontId="43" fillId="12" borderId="44" xfId="7" applyFont="1" applyFill="1" applyBorder="1" applyAlignment="1">
      <alignment horizontal="center" vertical="center"/>
    </xf>
    <xf numFmtId="0" fontId="64" fillId="12" borderId="9" xfId="7" applyFont="1" applyFill="1" applyBorder="1" applyAlignment="1">
      <alignment vertical="center"/>
    </xf>
    <xf numFmtId="167" fontId="54" fillId="0" borderId="9" xfId="7" applyNumberFormat="1" applyFont="1" applyBorder="1" applyAlignment="1">
      <alignment vertical="center"/>
    </xf>
    <xf numFmtId="3" fontId="54" fillId="12" borderId="9" xfId="7" applyNumberFormat="1" applyFont="1" applyFill="1" applyBorder="1" applyAlignment="1">
      <alignment vertical="center"/>
    </xf>
    <xf numFmtId="166" fontId="54" fillId="12" borderId="9" xfId="7" applyNumberFormat="1" applyFont="1" applyFill="1" applyBorder="1" applyAlignment="1">
      <alignment vertical="center"/>
    </xf>
    <xf numFmtId="3" fontId="54" fillId="4" borderId="13" xfId="7" applyNumberFormat="1" applyFont="1" applyFill="1" applyBorder="1" applyAlignment="1">
      <alignment vertical="center"/>
    </xf>
    <xf numFmtId="0" fontId="65" fillId="12" borderId="0" xfId="7" applyFont="1" applyFill="1" applyAlignment="1">
      <alignment vertical="center"/>
    </xf>
    <xf numFmtId="0" fontId="43" fillId="12" borderId="0" xfId="7" applyFont="1" applyFill="1" applyAlignment="1">
      <alignment horizontal="center" vertical="center"/>
    </xf>
    <xf numFmtId="0" fontId="64" fillId="12" borderId="0" xfId="7" applyFont="1" applyFill="1" applyAlignment="1">
      <alignment vertical="center"/>
    </xf>
    <xf numFmtId="4" fontId="66" fillId="0" borderId="0" xfId="7" applyNumberFormat="1" applyFont="1" applyAlignment="1">
      <alignment vertical="center"/>
    </xf>
    <xf numFmtId="3" fontId="66" fillId="12" borderId="0" xfId="7" applyNumberFormat="1" applyFont="1" applyFill="1" applyAlignment="1">
      <alignment vertical="center"/>
    </xf>
    <xf numFmtId="166" fontId="66" fillId="12" borderId="0" xfId="7" applyNumberFormat="1" applyFont="1" applyFill="1" applyAlignment="1">
      <alignment vertical="center"/>
    </xf>
    <xf numFmtId="3" fontId="66" fillId="0" borderId="0" xfId="7" applyNumberFormat="1" applyFont="1" applyAlignment="1">
      <alignment vertical="center"/>
    </xf>
    <xf numFmtId="166" fontId="43" fillId="2" borderId="0" xfId="7" applyNumberFormat="1" applyFont="1" applyFill="1" applyAlignment="1">
      <alignment vertical="center"/>
    </xf>
    <xf numFmtId="0" fontId="67" fillId="12" borderId="0" xfId="7" applyFont="1" applyFill="1" applyAlignment="1">
      <alignment vertical="center"/>
    </xf>
    <xf numFmtId="0" fontId="43" fillId="12" borderId="0" xfId="7" applyFont="1" applyFill="1" applyAlignment="1">
      <alignment vertical="center"/>
    </xf>
    <xf numFmtId="0" fontId="43" fillId="0" borderId="0" xfId="7" applyFont="1" applyAlignment="1">
      <alignment vertical="center"/>
    </xf>
    <xf numFmtId="168" fontId="68" fillId="12" borderId="0" xfId="8" applyNumberFormat="1" applyFont="1" applyFill="1" applyAlignment="1">
      <alignment vertical="center"/>
    </xf>
    <xf numFmtId="4" fontId="43" fillId="0" borderId="0" xfId="7" applyNumberFormat="1" applyFont="1" applyAlignment="1">
      <alignment vertical="center"/>
    </xf>
    <xf numFmtId="3" fontId="43" fillId="12" borderId="0" xfId="7" applyNumberFormat="1" applyFont="1" applyFill="1" applyAlignment="1">
      <alignment vertical="center"/>
    </xf>
    <xf numFmtId="168" fontId="68" fillId="12" borderId="0" xfId="7" applyNumberFormat="1" applyFont="1" applyFill="1" applyAlignment="1">
      <alignment vertical="center"/>
    </xf>
    <xf numFmtId="0" fontId="40" fillId="11" borderId="44" xfId="7" quotePrefix="1" applyFont="1" applyFill="1" applyBorder="1" applyAlignment="1">
      <alignment horizontal="center" vertical="center"/>
    </xf>
    <xf numFmtId="0" fontId="41" fillId="11" borderId="9" xfId="7" applyFont="1" applyFill="1" applyBorder="1" applyAlignment="1">
      <alignment vertical="center" wrapText="1"/>
    </xf>
    <xf numFmtId="167" fontId="42" fillId="11" borderId="9" xfId="7" applyNumberFormat="1" applyFont="1" applyFill="1" applyBorder="1" applyAlignment="1">
      <alignment vertical="center"/>
    </xf>
    <xf numFmtId="3" fontId="42" fillId="11" borderId="9" xfId="7" applyNumberFormat="1" applyFont="1" applyFill="1" applyBorder="1" applyAlignment="1">
      <alignment vertical="center"/>
    </xf>
    <xf numFmtId="166" fontId="42" fillId="11" borderId="9" xfId="7" applyNumberFormat="1" applyFont="1" applyFill="1" applyBorder="1" applyAlignment="1">
      <alignment vertical="center"/>
    </xf>
    <xf numFmtId="0" fontId="52" fillId="11" borderId="44" xfId="7" quotePrefix="1" applyFont="1" applyFill="1" applyBorder="1" applyAlignment="1">
      <alignment horizontal="center" vertical="center"/>
    </xf>
    <xf numFmtId="0" fontId="53" fillId="11" borderId="9" xfId="7" applyFont="1" applyFill="1" applyBorder="1" applyAlignment="1">
      <alignment vertical="center" wrapText="1"/>
    </xf>
    <xf numFmtId="167" fontId="54" fillId="11" borderId="9" xfId="7" applyNumberFormat="1" applyFont="1" applyFill="1" applyBorder="1" applyAlignment="1">
      <alignment vertical="center"/>
    </xf>
    <xf numFmtId="3" fontId="54" fillId="11" borderId="9" xfId="7" applyNumberFormat="1" applyFont="1" applyFill="1" applyBorder="1" applyAlignment="1">
      <alignment vertical="center"/>
    </xf>
    <xf numFmtId="166" fontId="55" fillId="11" borderId="9" xfId="7" applyNumberFormat="1" applyFont="1" applyFill="1" applyBorder="1" applyAlignment="1">
      <alignment vertical="center"/>
    </xf>
    <xf numFmtId="166" fontId="54" fillId="11" borderId="9" xfId="7" applyNumberFormat="1" applyFont="1" applyFill="1" applyBorder="1" applyAlignment="1">
      <alignment vertical="center"/>
    </xf>
    <xf numFmtId="0" fontId="34" fillId="11" borderId="55" xfId="1" quotePrefix="1" applyFont="1" applyFill="1" applyBorder="1" applyAlignment="1">
      <alignment horizontal="center" vertical="center" wrapText="1"/>
    </xf>
    <xf numFmtId="0" fontId="45" fillId="11" borderId="5" xfId="1" applyFont="1" applyFill="1" applyBorder="1" applyAlignment="1">
      <alignment vertical="center"/>
    </xf>
    <xf numFmtId="167" fontId="46" fillId="11" borderId="5" xfId="7" applyNumberFormat="1" applyFont="1" applyFill="1" applyBorder="1" applyAlignment="1">
      <alignment vertical="center"/>
    </xf>
    <xf numFmtId="3" fontId="47" fillId="11" borderId="5" xfId="7" applyNumberFormat="1" applyFont="1" applyFill="1" applyBorder="1" applyAlignment="1">
      <alignment vertical="center"/>
    </xf>
    <xf numFmtId="3" fontId="46" fillId="11" borderId="5" xfId="7" applyNumberFormat="1" applyFont="1" applyFill="1" applyBorder="1" applyAlignment="1">
      <alignment vertical="center"/>
    </xf>
    <xf numFmtId="3" fontId="48" fillId="11" borderId="5" xfId="7" applyNumberFormat="1" applyFont="1" applyFill="1" applyBorder="1" applyAlignment="1">
      <alignment vertical="center"/>
    </xf>
    <xf numFmtId="3" fontId="49" fillId="11" borderId="5" xfId="7" applyNumberFormat="1" applyFont="1" applyFill="1" applyBorder="1" applyAlignment="1">
      <alignment vertical="center"/>
    </xf>
    <xf numFmtId="166" fontId="42" fillId="11" borderId="31" xfId="7" applyNumberFormat="1" applyFont="1" applyFill="1" applyBorder="1" applyAlignment="1">
      <alignment vertical="center"/>
    </xf>
    <xf numFmtId="3" fontId="48" fillId="11" borderId="9" xfId="7" applyNumberFormat="1" applyFont="1" applyFill="1" applyBorder="1" applyAlignment="1">
      <alignment vertical="center"/>
    </xf>
    <xf numFmtId="3" fontId="62" fillId="11" borderId="9" xfId="7" applyNumberFormat="1" applyFont="1" applyFill="1" applyBorder="1" applyAlignment="1">
      <alignment vertical="center"/>
    </xf>
    <xf numFmtId="3" fontId="63" fillId="11" borderId="9" xfId="7" applyNumberFormat="1" applyFont="1" applyFill="1" applyBorder="1" applyAlignment="1">
      <alignment vertical="center"/>
    </xf>
    <xf numFmtId="3" fontId="56" fillId="11" borderId="9" xfId="7" applyNumberFormat="1" applyFont="1" applyFill="1" applyBorder="1" applyAlignment="1">
      <alignment vertical="center"/>
    </xf>
    <xf numFmtId="0" fontId="38" fillId="11" borderId="47" xfId="7" quotePrefix="1" applyFont="1" applyFill="1" applyBorder="1" applyAlignment="1">
      <alignment horizontal="center" vertical="center"/>
    </xf>
    <xf numFmtId="0" fontId="60" fillId="11" borderId="7" xfId="7" applyFont="1" applyFill="1" applyBorder="1" applyAlignment="1">
      <alignment vertical="center" wrapText="1"/>
    </xf>
    <xf numFmtId="167" fontId="48" fillId="11" borderId="7" xfId="7" applyNumberFormat="1" applyFont="1" applyFill="1" applyBorder="1" applyAlignment="1">
      <alignment vertical="center"/>
    </xf>
    <xf numFmtId="3" fontId="48" fillId="11" borderId="7" xfId="7" applyNumberFormat="1" applyFont="1" applyFill="1" applyBorder="1" applyAlignment="1">
      <alignment vertical="center"/>
    </xf>
    <xf numFmtId="166" fontId="48" fillId="11" borderId="7" xfId="7" applyNumberFormat="1" applyFont="1" applyFill="1" applyBorder="1" applyAlignment="1">
      <alignment vertical="center"/>
    </xf>
    <xf numFmtId="0" fontId="35" fillId="11" borderId="44" xfId="7" quotePrefix="1" applyFont="1" applyFill="1" applyBorder="1" applyAlignment="1">
      <alignment horizontal="center" vertical="center"/>
    </xf>
    <xf numFmtId="3" fontId="57" fillId="11" borderId="9" xfId="7" applyNumberFormat="1" applyFont="1" applyFill="1" applyBorder="1" applyAlignment="1">
      <alignment vertical="center"/>
    </xf>
    <xf numFmtId="166" fontId="50" fillId="11" borderId="9" xfId="7" applyNumberFormat="1" applyFont="1" applyFill="1" applyBorder="1" applyAlignment="1">
      <alignment vertical="center"/>
    </xf>
    <xf numFmtId="49" fontId="35" fillId="11" borderId="44" xfId="7" quotePrefix="1" applyNumberFormat="1" applyFont="1" applyFill="1" applyBorder="1" applyAlignment="1">
      <alignment horizontal="center" vertical="center"/>
    </xf>
    <xf numFmtId="166" fontId="48" fillId="11" borderId="9" xfId="7" applyNumberFormat="1" applyFont="1" applyFill="1" applyBorder="1" applyAlignment="1">
      <alignment vertical="center"/>
    </xf>
    <xf numFmtId="3" fontId="24" fillId="0" borderId="0" xfId="6" applyNumberFormat="1" applyFont="1" applyFill="1" applyAlignment="1">
      <alignment horizontal="right"/>
    </xf>
    <xf numFmtId="0" fontId="18" fillId="3" borderId="1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4" fillId="0" borderId="53" xfId="6" applyFont="1" applyBorder="1" applyAlignment="1">
      <alignment horizontal="left" vertical="center"/>
    </xf>
    <xf numFmtId="3" fontId="4" fillId="0" borderId="4" xfId="6" applyNumberFormat="1" applyFont="1" applyBorder="1" applyAlignment="1">
      <alignment horizontal="center" vertical="center" wrapText="1"/>
    </xf>
    <xf numFmtId="3" fontId="4" fillId="0" borderId="7" xfId="6" applyNumberFormat="1" applyFont="1" applyBorder="1" applyAlignment="1">
      <alignment horizontal="center" vertical="center" wrapText="1"/>
    </xf>
    <xf numFmtId="3" fontId="4" fillId="0" borderId="25" xfId="0" applyNumberFormat="1" applyFont="1" applyBorder="1" applyAlignment="1">
      <alignment horizontal="center" vertical="center" wrapText="1"/>
    </xf>
    <xf numFmtId="3" fontId="4" fillId="0" borderId="26" xfId="0" applyNumberFormat="1" applyFont="1" applyBorder="1" applyAlignment="1">
      <alignment horizontal="center" vertical="center" wrapText="1"/>
    </xf>
    <xf numFmtId="0" fontId="18" fillId="0" borderId="24" xfId="6" applyFont="1" applyBorder="1" applyAlignment="1">
      <alignment horizontal="center" vertical="center"/>
    </xf>
    <xf numFmtId="3" fontId="18" fillId="0" borderId="6" xfId="0" applyNumberFormat="1" applyFont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 vertical="center"/>
    </xf>
    <xf numFmtId="3" fontId="18" fillId="0" borderId="6" xfId="0" applyNumberFormat="1" applyFont="1" applyBorder="1" applyAlignment="1">
      <alignment horizontal="center" vertical="center" wrapText="1"/>
    </xf>
    <xf numFmtId="3" fontId="18" fillId="0" borderId="42" xfId="0" applyNumberFormat="1" applyFont="1" applyBorder="1" applyAlignment="1">
      <alignment horizontal="center" vertical="center" wrapText="1"/>
    </xf>
    <xf numFmtId="3" fontId="18" fillId="0" borderId="10" xfId="0" applyNumberFormat="1" applyFont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4" fillId="0" borderId="14" xfId="6" applyFont="1" applyBorder="1" applyAlignment="1">
      <alignment horizontal="center" vertical="center" wrapText="1"/>
    </xf>
    <xf numFmtId="0" fontId="17" fillId="0" borderId="62" xfId="6" applyFont="1" applyBorder="1" applyAlignment="1">
      <alignment horizontal="center" vertical="center" wrapText="1"/>
    </xf>
    <xf numFmtId="0" fontId="17" fillId="0" borderId="47" xfId="6" applyFont="1" applyBorder="1" applyAlignment="1">
      <alignment horizontal="center" vertical="center" wrapText="1"/>
    </xf>
    <xf numFmtId="3" fontId="4" fillId="0" borderId="11" xfId="6" applyNumberFormat="1" applyFont="1" applyBorder="1" applyAlignment="1">
      <alignment horizontal="center" vertical="center" wrapText="1"/>
    </xf>
    <xf numFmtId="3" fontId="4" fillId="0" borderId="23" xfId="6" applyNumberFormat="1" applyFont="1" applyBorder="1" applyAlignment="1">
      <alignment horizontal="center" vertical="center" wrapText="1"/>
    </xf>
    <xf numFmtId="3" fontId="4" fillId="0" borderId="1" xfId="6" applyNumberFormat="1" applyFont="1" applyBorder="1" applyAlignment="1">
      <alignment horizontal="center" vertical="center" wrapText="1"/>
    </xf>
    <xf numFmtId="3" fontId="4" fillId="0" borderId="14" xfId="6" applyNumberFormat="1" applyFont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  <xf numFmtId="0" fontId="4" fillId="0" borderId="7" xfId="6" applyFont="1" applyBorder="1" applyAlignment="1">
      <alignment horizontal="center" vertical="center" wrapText="1"/>
    </xf>
    <xf numFmtId="3" fontId="7" fillId="0" borderId="1" xfId="6" applyNumberFormat="1" applyFont="1" applyFill="1" applyBorder="1" applyAlignment="1">
      <alignment horizontal="center" vertical="center" wrapText="1"/>
    </xf>
    <xf numFmtId="3" fontId="7" fillId="0" borderId="14" xfId="6" applyNumberFormat="1" applyFont="1" applyFill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3" fontId="7" fillId="0" borderId="14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/>
    </xf>
    <xf numFmtId="3" fontId="7" fillId="0" borderId="14" xfId="6" applyNumberFormat="1" applyFont="1" applyBorder="1" applyAlignment="1">
      <alignment horizontal="center" vertical="center"/>
    </xf>
    <xf numFmtId="3" fontId="7" fillId="8" borderId="27" xfId="6" applyNumberFormat="1" applyFont="1" applyFill="1" applyBorder="1" applyAlignment="1">
      <alignment horizontal="center" vertical="center" wrapText="1"/>
    </xf>
    <xf numFmtId="3" fontId="7" fillId="8" borderId="14" xfId="6" applyNumberFormat="1" applyFont="1" applyFill="1" applyBorder="1" applyAlignment="1">
      <alignment horizontal="center" vertical="center" wrapText="1"/>
    </xf>
    <xf numFmtId="0" fontId="18" fillId="4" borderId="43" xfId="6" applyFont="1" applyFill="1" applyBorder="1" applyAlignment="1">
      <alignment horizontal="center" vertical="center" wrapText="1"/>
    </xf>
    <xf numFmtId="0" fontId="18" fillId="4" borderId="18" xfId="6" applyFont="1" applyFill="1" applyBorder="1" applyAlignment="1">
      <alignment horizontal="center" vertical="center" wrapText="1"/>
    </xf>
    <xf numFmtId="3" fontId="18" fillId="0" borderId="1" xfId="6" applyNumberFormat="1" applyFont="1" applyFill="1" applyBorder="1" applyAlignment="1">
      <alignment horizontal="center" vertical="center"/>
    </xf>
    <xf numFmtId="3" fontId="18" fillId="0" borderId="2" xfId="6" applyNumberFormat="1" applyFont="1" applyFill="1" applyBorder="1" applyAlignment="1">
      <alignment horizontal="center" vertical="center"/>
    </xf>
    <xf numFmtId="3" fontId="18" fillId="0" borderId="14" xfId="6" applyNumberFormat="1" applyFont="1" applyFill="1" applyBorder="1" applyAlignment="1">
      <alignment horizontal="center" vertical="center"/>
    </xf>
    <xf numFmtId="3" fontId="7" fillId="0" borderId="2" xfId="6" applyNumberFormat="1" applyFont="1" applyFill="1" applyBorder="1" applyAlignment="1">
      <alignment horizontal="center" vertical="center" wrapText="1"/>
    </xf>
    <xf numFmtId="3" fontId="7" fillId="0" borderId="2" xfId="6" applyNumberFormat="1" applyFont="1" applyFill="1" applyBorder="1" applyAlignment="1">
      <alignment horizontal="center" vertical="center"/>
    </xf>
    <xf numFmtId="3" fontId="7" fillId="0" borderId="14" xfId="6" applyNumberFormat="1" applyFont="1" applyFill="1" applyBorder="1" applyAlignment="1">
      <alignment horizontal="center" vertical="center"/>
    </xf>
    <xf numFmtId="49" fontId="5" fillId="0" borderId="1" xfId="6" quotePrefix="1" applyNumberFormat="1" applyFont="1" applyBorder="1" applyAlignment="1">
      <alignment horizontal="center" vertical="center"/>
    </xf>
    <xf numFmtId="49" fontId="5" fillId="0" borderId="40" xfId="6" quotePrefix="1" applyNumberFormat="1" applyFont="1" applyBorder="1" applyAlignment="1">
      <alignment horizontal="center" vertical="center"/>
    </xf>
    <xf numFmtId="166" fontId="51" fillId="2" borderId="6" xfId="7" applyNumberFormat="1" applyFont="1" applyFill="1" applyBorder="1" applyAlignment="1">
      <alignment horizontal="center" vertical="center" wrapText="1"/>
    </xf>
    <xf numFmtId="166" fontId="51" fillId="2" borderId="10" xfId="7" applyNumberFormat="1" applyFont="1" applyFill="1" applyBorder="1" applyAlignment="1">
      <alignment horizontal="center" vertical="center" wrapText="1"/>
    </xf>
    <xf numFmtId="3" fontId="64" fillId="0" borderId="0" xfId="7" applyNumberFormat="1" applyFont="1" applyAlignment="1">
      <alignment horizontal="left" vertical="center"/>
    </xf>
    <xf numFmtId="0" fontId="38" fillId="0" borderId="8" xfId="7" applyFont="1" applyBorder="1" applyAlignment="1">
      <alignment horizontal="center" vertical="center" wrapText="1"/>
    </xf>
    <xf numFmtId="0" fontId="38" fillId="0" borderId="35" xfId="7" applyFont="1" applyBorder="1" applyAlignment="1">
      <alignment horizontal="center" vertical="center" wrapText="1"/>
    </xf>
    <xf numFmtId="0" fontId="38" fillId="0" borderId="4" xfId="7" applyFont="1" applyBorder="1" applyAlignment="1">
      <alignment horizontal="center" vertical="center" wrapText="1"/>
    </xf>
    <xf numFmtId="0" fontId="38" fillId="0" borderId="7" xfId="7" applyFont="1" applyBorder="1" applyAlignment="1">
      <alignment horizontal="center" vertical="center" wrapText="1"/>
    </xf>
    <xf numFmtId="0" fontId="34" fillId="2" borderId="8" xfId="7" applyFont="1" applyFill="1" applyBorder="1" applyAlignment="1">
      <alignment horizontal="center" vertical="center" wrapText="1"/>
    </xf>
    <xf numFmtId="0" fontId="38" fillId="4" borderId="12" xfId="7" applyFont="1" applyFill="1" applyBorder="1" applyAlignment="1">
      <alignment horizontal="center" vertical="center" wrapText="1"/>
    </xf>
    <xf numFmtId="0" fontId="38" fillId="4" borderId="29" xfId="7" applyFont="1" applyFill="1" applyBorder="1" applyAlignment="1">
      <alignment horizontal="center" vertical="center" wrapText="1"/>
    </xf>
    <xf numFmtId="0" fontId="38" fillId="2" borderId="67" xfId="7" applyFont="1" applyFill="1" applyBorder="1" applyAlignment="1">
      <alignment horizontal="center" vertical="center" wrapText="1"/>
    </xf>
    <xf numFmtId="0" fontId="38" fillId="2" borderId="36" xfId="7" applyFont="1" applyFill="1" applyBorder="1" applyAlignment="1">
      <alignment horizontal="center" vertical="center" wrapText="1"/>
    </xf>
    <xf numFmtId="0" fontId="32" fillId="0" borderId="0" xfId="7" applyFont="1" applyAlignment="1">
      <alignment horizontal="right"/>
    </xf>
    <xf numFmtId="0" fontId="34" fillId="0" borderId="62" xfId="7" applyFont="1" applyBorder="1" applyAlignment="1">
      <alignment horizontal="center" vertical="center" wrapText="1"/>
    </xf>
    <xf numFmtId="0" fontId="34" fillId="0" borderId="47" xfId="7" applyFont="1" applyBorder="1" applyAlignment="1">
      <alignment horizontal="center" vertical="center" wrapText="1"/>
    </xf>
    <xf numFmtId="0" fontId="34" fillId="0" borderId="4" xfId="7" applyFont="1" applyBorder="1" applyAlignment="1">
      <alignment horizontal="center" vertical="center" wrapText="1"/>
    </xf>
    <xf numFmtId="0" fontId="34" fillId="0" borderId="7" xfId="7" applyFont="1" applyBorder="1" applyAlignment="1">
      <alignment horizontal="center" vertical="center" wrapText="1"/>
    </xf>
    <xf numFmtId="0" fontId="34" fillId="0" borderId="8" xfId="7" applyFont="1" applyBorder="1" applyAlignment="1">
      <alignment horizontal="center" vertical="center"/>
    </xf>
    <xf numFmtId="0" fontId="35" fillId="0" borderId="12" xfId="7" applyFont="1" applyBorder="1" applyAlignment="1">
      <alignment horizontal="center" vertical="center" wrapText="1"/>
    </xf>
    <xf numFmtId="0" fontId="35" fillId="0" borderId="39" xfId="7" applyFont="1" applyBorder="1" applyAlignment="1">
      <alignment horizontal="center" vertical="center" wrapText="1"/>
    </xf>
    <xf numFmtId="0" fontId="34" fillId="0" borderId="53" xfId="7" applyFont="1" applyBorder="1" applyAlignment="1">
      <alignment horizontal="left" vertical="center" wrapText="1"/>
    </xf>
    <xf numFmtId="0" fontId="34" fillId="0" borderId="66" xfId="7" applyFont="1" applyBorder="1" applyAlignment="1">
      <alignment horizontal="left" vertical="center" wrapText="1"/>
    </xf>
    <xf numFmtId="0" fontId="36" fillId="0" borderId="4" xfId="7" applyFont="1" applyBorder="1" applyAlignment="1">
      <alignment horizontal="center" vertical="center" wrapText="1"/>
    </xf>
    <xf numFmtId="0" fontId="36" fillId="0" borderId="7" xfId="7" applyFont="1" applyBorder="1" applyAlignment="1">
      <alignment horizontal="center" vertical="center" wrapText="1"/>
    </xf>
    <xf numFmtId="0" fontId="37" fillId="0" borderId="53" xfId="7" applyFont="1" applyBorder="1" applyAlignment="1">
      <alignment horizontal="left" vertical="center" wrapText="1"/>
    </xf>
    <xf numFmtId="0" fontId="37" fillId="0" borderId="66" xfId="7" applyFont="1" applyBorder="1" applyAlignment="1">
      <alignment horizontal="left" vertical="center" wrapText="1"/>
    </xf>
  </cellXfs>
  <cellStyles count="9">
    <cellStyle name="Dziesiętny 2" xfId="3" xr:uid="{00000000-0005-0000-0000-000000000000}"/>
    <cellStyle name="Dziesiętny 2 2" xfId="5" xr:uid="{00000000-0005-0000-0000-000001000000}"/>
    <cellStyle name="Dziesiętny 3" xfId="8" xr:uid="{D17755A9-5211-4F60-B7EF-5D3214C4D3A3}"/>
    <cellStyle name="Normalny" xfId="0" builtinId="0"/>
    <cellStyle name="Normalny 2" xfId="1" xr:uid="{00000000-0005-0000-0000-000003000000}"/>
    <cellStyle name="Normalny 3" xfId="2" xr:uid="{00000000-0005-0000-0000-000004000000}"/>
    <cellStyle name="Normalny 3 2" xfId="4" xr:uid="{00000000-0005-0000-0000-000005000000}"/>
    <cellStyle name="Normalny 4" xfId="6" xr:uid="{00000000-0005-0000-0000-000006000000}"/>
    <cellStyle name="Normalny 5" xfId="7" xr:uid="{4703BE07-C4C9-4E11-817F-54CD96DDA1B3}"/>
  </cellStyles>
  <dxfs count="6">
    <dxf>
      <font>
        <color theme="7" tint="0.79998168889431442"/>
      </font>
    </dxf>
    <dxf>
      <font>
        <color rgb="FFFFFFCC"/>
      </font>
    </dxf>
    <dxf>
      <font>
        <color rgb="FFFFFF99"/>
      </font>
    </dxf>
    <dxf>
      <font>
        <color theme="7" tint="0.79998168889431442"/>
      </font>
    </dxf>
    <dxf>
      <font>
        <color rgb="FFCCFF99"/>
      </font>
    </dxf>
    <dxf>
      <font>
        <color theme="7" tint="0.79998168889431442"/>
      </font>
    </dxf>
  </dxfs>
  <tableStyles count="0" defaultTableStyle="TableStyleMedium9" defaultPivotStyle="PivotStyleLight16"/>
  <colors>
    <mruColors>
      <color rgb="FFD5FFAB"/>
      <color rgb="FFFF00FF"/>
      <color rgb="FFFFFFCC"/>
      <color rgb="FFFFFFFF"/>
      <color rgb="FFCCFF99"/>
      <color rgb="FFFFFF99"/>
      <color rgb="FFCCFFFF"/>
      <color rgb="FFCCFFCC"/>
      <color rgb="FFD1FFA3"/>
      <color rgb="FFC0F6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zoomScale="70" zoomScaleNormal="70" workbookViewId="0">
      <selection activeCell="E11" sqref="E11"/>
    </sheetView>
  </sheetViews>
  <sheetFormatPr defaultColWidth="9.140625" defaultRowHeight="15"/>
  <cols>
    <col min="1" max="1" width="15.28515625" style="8" customWidth="1"/>
    <col min="2" max="2" width="89" style="5" customWidth="1"/>
    <col min="3" max="3" width="20.85546875" style="5" customWidth="1"/>
    <col min="4" max="5" width="21.42578125" style="5" customWidth="1"/>
    <col min="6" max="10" width="19.28515625" style="9" customWidth="1"/>
    <col min="11" max="11" width="20.85546875" style="9" customWidth="1"/>
    <col min="12" max="12" width="17.7109375" style="10" customWidth="1"/>
    <col min="13" max="13" width="43.85546875" style="5" customWidth="1"/>
    <col min="14" max="16384" width="9.140625" style="5"/>
  </cols>
  <sheetData>
    <row r="1" spans="1:15" ht="18.75">
      <c r="A1" s="32"/>
      <c r="B1" s="32"/>
      <c r="C1" s="32"/>
      <c r="D1" s="32"/>
      <c r="E1" s="32"/>
      <c r="F1" s="32"/>
      <c r="G1" s="37"/>
      <c r="H1" s="326" t="s">
        <v>196</v>
      </c>
      <c r="I1" s="326"/>
      <c r="J1" s="326"/>
      <c r="K1" s="326"/>
      <c r="L1" s="326"/>
      <c r="M1" s="326"/>
      <c r="N1" s="6"/>
      <c r="O1" s="7"/>
    </row>
    <row r="2" spans="1:15" ht="18.75">
      <c r="A2" s="32"/>
      <c r="B2" s="32"/>
      <c r="C2" s="32"/>
      <c r="D2" s="32"/>
      <c r="E2" s="32"/>
      <c r="F2" s="32"/>
      <c r="G2" s="112"/>
      <c r="H2" s="326"/>
      <c r="I2" s="326"/>
      <c r="J2" s="326"/>
      <c r="K2" s="326"/>
      <c r="L2" s="326"/>
      <c r="M2" s="326"/>
      <c r="N2" s="6"/>
      <c r="O2" s="7"/>
    </row>
    <row r="3" spans="1:15" ht="52.5" customHeight="1" thickBot="1">
      <c r="A3" s="341" t="s">
        <v>111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6"/>
      <c r="O3" s="7"/>
    </row>
    <row r="4" spans="1:15" ht="27.75" customHeight="1">
      <c r="A4" s="328" t="s">
        <v>52</v>
      </c>
      <c r="B4" s="328" t="s">
        <v>0</v>
      </c>
      <c r="C4" s="330" t="s">
        <v>134</v>
      </c>
      <c r="D4" s="332" t="s">
        <v>137</v>
      </c>
      <c r="E4" s="334" t="s">
        <v>135</v>
      </c>
      <c r="F4" s="336" t="s">
        <v>18</v>
      </c>
      <c r="G4" s="336"/>
      <c r="H4" s="336"/>
      <c r="I4" s="336"/>
      <c r="J4" s="336"/>
      <c r="K4" s="336"/>
      <c r="L4" s="337" t="s">
        <v>112</v>
      </c>
      <c r="M4" s="339" t="s">
        <v>1</v>
      </c>
      <c r="N4" s="6"/>
      <c r="O4" s="7"/>
    </row>
    <row r="5" spans="1:15" ht="102.75" customHeight="1" thickBot="1">
      <c r="A5" s="329"/>
      <c r="B5" s="329"/>
      <c r="C5" s="331"/>
      <c r="D5" s="333"/>
      <c r="E5" s="335"/>
      <c r="F5" s="43" t="s">
        <v>20</v>
      </c>
      <c r="G5" s="44" t="s">
        <v>19</v>
      </c>
      <c r="H5" s="43" t="s">
        <v>21</v>
      </c>
      <c r="I5" s="43" t="s">
        <v>118</v>
      </c>
      <c r="J5" s="43" t="s">
        <v>17</v>
      </c>
      <c r="K5" s="43" t="s">
        <v>22</v>
      </c>
      <c r="L5" s="338"/>
      <c r="M5" s="340"/>
    </row>
    <row r="6" spans="1:15" s="1" customFormat="1" ht="54" customHeight="1" thickBot="1">
      <c r="A6" s="123"/>
      <c r="B6" s="124" t="s">
        <v>50</v>
      </c>
      <c r="C6" s="157">
        <v>27979.7</v>
      </c>
      <c r="D6" s="148">
        <v>13048000</v>
      </c>
      <c r="E6" s="148">
        <v>13049268.869999999</v>
      </c>
      <c r="F6" s="149">
        <v>2177750</v>
      </c>
      <c r="G6" s="149">
        <v>484000</v>
      </c>
      <c r="H6" s="149">
        <v>384840</v>
      </c>
      <c r="I6" s="149">
        <v>0</v>
      </c>
      <c r="J6" s="149">
        <v>1238910</v>
      </c>
      <c r="K6" s="149">
        <v>8763768.8699999992</v>
      </c>
      <c r="L6" s="148">
        <v>29249</v>
      </c>
      <c r="M6" s="125"/>
    </row>
    <row r="7" spans="1:15" s="1" customFormat="1" ht="61.5" thickBot="1">
      <c r="A7" s="140" t="s">
        <v>4</v>
      </c>
      <c r="B7" s="141" t="s">
        <v>121</v>
      </c>
      <c r="C7" s="158">
        <v>27146.03</v>
      </c>
      <c r="D7" s="150">
        <v>2646840</v>
      </c>
      <c r="E7" s="150">
        <v>2648298</v>
      </c>
      <c r="F7" s="151">
        <v>2177750</v>
      </c>
      <c r="G7" s="151"/>
      <c r="H7" s="151">
        <v>373840</v>
      </c>
      <c r="I7" s="151"/>
      <c r="J7" s="151"/>
      <c r="K7" s="151">
        <v>96708</v>
      </c>
      <c r="L7" s="150">
        <v>28604</v>
      </c>
      <c r="M7" s="342" t="s">
        <v>39</v>
      </c>
    </row>
    <row r="8" spans="1:15" s="1" customFormat="1" ht="54" customHeight="1" thickBot="1">
      <c r="A8" s="193" t="s">
        <v>5</v>
      </c>
      <c r="B8" s="194" t="s">
        <v>54</v>
      </c>
      <c r="C8" s="158"/>
      <c r="D8" s="150">
        <v>7736160</v>
      </c>
      <c r="E8" s="150">
        <v>7736160</v>
      </c>
      <c r="F8" s="150"/>
      <c r="G8" s="150"/>
      <c r="H8" s="150"/>
      <c r="I8" s="150"/>
      <c r="J8" s="150"/>
      <c r="K8" s="150">
        <v>7736160</v>
      </c>
      <c r="L8" s="150"/>
      <c r="M8" s="343"/>
    </row>
    <row r="9" spans="1:15" s="1" customFormat="1" ht="54" customHeight="1" thickBot="1">
      <c r="A9" s="193" t="s">
        <v>6</v>
      </c>
      <c r="B9" s="194" t="s">
        <v>40</v>
      </c>
      <c r="C9" s="158"/>
      <c r="D9" s="150">
        <v>85000</v>
      </c>
      <c r="E9" s="150">
        <v>85000</v>
      </c>
      <c r="F9" s="150"/>
      <c r="G9" s="150"/>
      <c r="H9" s="150"/>
      <c r="I9" s="150"/>
      <c r="J9" s="150">
        <v>54000</v>
      </c>
      <c r="K9" s="150">
        <v>31000</v>
      </c>
      <c r="L9" s="150"/>
      <c r="M9" s="344" t="s">
        <v>122</v>
      </c>
    </row>
    <row r="10" spans="1:15" s="1" customFormat="1" ht="54" customHeight="1" thickBot="1">
      <c r="A10" s="193" t="s">
        <v>7</v>
      </c>
      <c r="B10" s="194" t="s">
        <v>42</v>
      </c>
      <c r="C10" s="158"/>
      <c r="D10" s="150">
        <v>47000</v>
      </c>
      <c r="E10" s="150">
        <v>47000</v>
      </c>
      <c r="F10" s="150"/>
      <c r="G10" s="150"/>
      <c r="H10" s="150"/>
      <c r="I10" s="150"/>
      <c r="J10" s="150">
        <v>27000</v>
      </c>
      <c r="K10" s="150">
        <v>20000</v>
      </c>
      <c r="L10" s="150"/>
      <c r="M10" s="345"/>
    </row>
    <row r="11" spans="1:15" s="2" customFormat="1" ht="54" customHeight="1" thickBot="1">
      <c r="A11" s="193" t="s">
        <v>8</v>
      </c>
      <c r="B11" s="195" t="s">
        <v>14</v>
      </c>
      <c r="C11" s="158"/>
      <c r="D11" s="150">
        <v>322000</v>
      </c>
      <c r="E11" s="150">
        <v>322000</v>
      </c>
      <c r="F11" s="178"/>
      <c r="G11" s="178"/>
      <c r="H11" s="178"/>
      <c r="I11" s="178"/>
      <c r="J11" s="178">
        <v>104000</v>
      </c>
      <c r="K11" s="178">
        <v>218000</v>
      </c>
      <c r="L11" s="150"/>
      <c r="M11" s="345"/>
    </row>
    <row r="12" spans="1:15" s="4" customFormat="1" ht="54" customHeight="1" thickBot="1">
      <c r="A12" s="193" t="s">
        <v>9</v>
      </c>
      <c r="B12" s="196" t="s">
        <v>38</v>
      </c>
      <c r="C12" s="158"/>
      <c r="D12" s="150">
        <v>438000</v>
      </c>
      <c r="E12" s="150">
        <v>438000</v>
      </c>
      <c r="F12" s="179"/>
      <c r="G12" s="179">
        <v>20000</v>
      </c>
      <c r="H12" s="179"/>
      <c r="I12" s="179"/>
      <c r="J12" s="179">
        <v>68000</v>
      </c>
      <c r="K12" s="179">
        <v>350000</v>
      </c>
      <c r="L12" s="150"/>
      <c r="M12" s="345"/>
    </row>
    <row r="13" spans="1:15" s="116" customFormat="1" ht="54" customHeight="1" thickBot="1">
      <c r="A13" s="193" t="s">
        <v>10</v>
      </c>
      <c r="B13" s="196" t="s">
        <v>116</v>
      </c>
      <c r="C13" s="158">
        <v>189.13</v>
      </c>
      <c r="D13" s="150">
        <v>648000</v>
      </c>
      <c r="E13" s="150">
        <v>647810.87</v>
      </c>
      <c r="F13" s="150"/>
      <c r="G13" s="150">
        <v>324000</v>
      </c>
      <c r="H13" s="150">
        <v>5000</v>
      </c>
      <c r="I13" s="150"/>
      <c r="J13" s="150">
        <v>65000</v>
      </c>
      <c r="K13" s="150">
        <v>253810.87</v>
      </c>
      <c r="L13" s="150"/>
      <c r="M13" s="345"/>
    </row>
    <row r="14" spans="1:15" s="4" customFormat="1" ht="54" customHeight="1" thickBot="1">
      <c r="A14" s="193" t="s">
        <v>11</v>
      </c>
      <c r="B14" s="196" t="s">
        <v>127</v>
      </c>
      <c r="C14" s="180"/>
      <c r="D14" s="181">
        <v>96000</v>
      </c>
      <c r="E14" s="181">
        <v>96000</v>
      </c>
      <c r="F14" s="150"/>
      <c r="G14" s="150">
        <v>30000</v>
      </c>
      <c r="H14" s="150">
        <v>2000</v>
      </c>
      <c r="I14" s="150"/>
      <c r="J14" s="150">
        <v>56000</v>
      </c>
      <c r="K14" s="150">
        <v>8000</v>
      </c>
      <c r="L14" s="150"/>
      <c r="M14" s="345"/>
    </row>
    <row r="15" spans="1:15" s="3" customFormat="1" ht="54" customHeight="1" thickBot="1">
      <c r="A15" s="193" t="s">
        <v>12</v>
      </c>
      <c r="B15" s="196" t="s">
        <v>15</v>
      </c>
      <c r="C15" s="158"/>
      <c r="D15" s="150">
        <v>75000</v>
      </c>
      <c r="E15" s="150">
        <v>75000</v>
      </c>
      <c r="F15" s="150"/>
      <c r="G15" s="150">
        <v>60000</v>
      </c>
      <c r="H15" s="150"/>
      <c r="I15" s="150"/>
      <c r="J15" s="150">
        <v>9000</v>
      </c>
      <c r="K15" s="150">
        <v>6000</v>
      </c>
      <c r="L15" s="150"/>
      <c r="M15" s="345"/>
    </row>
    <row r="16" spans="1:15" ht="54" customHeight="1" thickBot="1">
      <c r="A16" s="143">
        <v>10</v>
      </c>
      <c r="B16" s="142" t="s">
        <v>16</v>
      </c>
      <c r="C16" s="158"/>
      <c r="D16" s="150">
        <v>1000</v>
      </c>
      <c r="E16" s="150">
        <v>1000</v>
      </c>
      <c r="F16" s="150"/>
      <c r="G16" s="151"/>
      <c r="H16" s="151"/>
      <c r="I16" s="151"/>
      <c r="J16" s="151">
        <v>300</v>
      </c>
      <c r="K16" s="151">
        <v>700</v>
      </c>
      <c r="L16" s="150"/>
      <c r="M16" s="345"/>
    </row>
    <row r="17" spans="1:13" ht="54" customHeight="1" thickBot="1">
      <c r="A17" s="144" t="s">
        <v>13</v>
      </c>
      <c r="B17" s="145" t="s">
        <v>113</v>
      </c>
      <c r="C17" s="180"/>
      <c r="D17" s="181">
        <v>17000</v>
      </c>
      <c r="E17" s="181">
        <v>17000</v>
      </c>
      <c r="F17" s="181"/>
      <c r="G17" s="181"/>
      <c r="H17" s="181"/>
      <c r="I17" s="181"/>
      <c r="J17" s="181">
        <v>10000</v>
      </c>
      <c r="K17" s="181">
        <v>7000</v>
      </c>
      <c r="L17" s="181"/>
      <c r="M17" s="346"/>
    </row>
    <row r="18" spans="1:13" ht="54" customHeight="1" thickBot="1">
      <c r="A18" s="143">
        <v>13</v>
      </c>
      <c r="B18" s="142" t="s">
        <v>114</v>
      </c>
      <c r="C18" s="158"/>
      <c r="D18" s="150">
        <v>45000</v>
      </c>
      <c r="E18" s="150">
        <v>45000</v>
      </c>
      <c r="F18" s="150"/>
      <c r="G18" s="151"/>
      <c r="H18" s="151"/>
      <c r="I18" s="151"/>
      <c r="J18" s="151">
        <v>45000</v>
      </c>
      <c r="K18" s="151"/>
      <c r="L18" s="150"/>
      <c r="M18" s="126" t="s">
        <v>29</v>
      </c>
    </row>
    <row r="19" spans="1:13" ht="54" customHeight="1" thickBot="1">
      <c r="A19" s="143">
        <v>14</v>
      </c>
      <c r="B19" s="142" t="s">
        <v>115</v>
      </c>
      <c r="C19" s="158">
        <v>644.54</v>
      </c>
      <c r="D19" s="150">
        <v>725000</v>
      </c>
      <c r="E19" s="150">
        <v>725000</v>
      </c>
      <c r="F19" s="150"/>
      <c r="G19" s="151"/>
      <c r="H19" s="151"/>
      <c r="I19" s="151"/>
      <c r="J19" s="151">
        <v>724610</v>
      </c>
      <c r="K19" s="151">
        <v>390</v>
      </c>
      <c r="L19" s="150">
        <v>645</v>
      </c>
      <c r="M19" s="126" t="s">
        <v>2</v>
      </c>
    </row>
    <row r="20" spans="1:13" s="117" customFormat="1" ht="54" customHeight="1" thickBot="1">
      <c r="A20" s="146">
        <v>15</v>
      </c>
      <c r="B20" s="147" t="s">
        <v>117</v>
      </c>
      <c r="C20" s="158"/>
      <c r="D20" s="150">
        <v>166000</v>
      </c>
      <c r="E20" s="150">
        <v>166000</v>
      </c>
      <c r="F20" s="150"/>
      <c r="G20" s="151">
        <v>50000</v>
      </c>
      <c r="H20" s="151">
        <v>4000</v>
      </c>
      <c r="I20" s="151"/>
      <c r="J20" s="151">
        <v>76000</v>
      </c>
      <c r="K20" s="151">
        <v>36000</v>
      </c>
      <c r="L20" s="150"/>
      <c r="M20" s="126" t="s">
        <v>41</v>
      </c>
    </row>
    <row r="21" spans="1:13" s="1" customFormat="1" ht="61.5" customHeight="1" thickBot="1">
      <c r="A21" s="127">
        <v>12</v>
      </c>
      <c r="B21" s="187" t="s">
        <v>128</v>
      </c>
      <c r="C21" s="184"/>
      <c r="D21" s="185">
        <v>3454000</v>
      </c>
      <c r="E21" s="185">
        <v>3454000</v>
      </c>
      <c r="F21" s="186"/>
      <c r="G21" s="186">
        <v>725000</v>
      </c>
      <c r="H21" s="186">
        <v>30000</v>
      </c>
      <c r="I21" s="186"/>
      <c r="J21" s="186">
        <v>850000</v>
      </c>
      <c r="K21" s="186">
        <v>1849000</v>
      </c>
      <c r="L21" s="184"/>
      <c r="M21" s="128" t="s">
        <v>37</v>
      </c>
    </row>
    <row r="22" spans="1:13" ht="54" customHeight="1" thickBot="1">
      <c r="A22" s="327" t="s">
        <v>3</v>
      </c>
      <c r="B22" s="327"/>
      <c r="C22" s="159">
        <v>27979.7</v>
      </c>
      <c r="D22" s="152">
        <v>16502000</v>
      </c>
      <c r="E22" s="153">
        <v>16503268.869999999</v>
      </c>
      <c r="F22" s="153">
        <v>2177750</v>
      </c>
      <c r="G22" s="153">
        <v>1209000</v>
      </c>
      <c r="H22" s="153">
        <v>414840</v>
      </c>
      <c r="I22" s="153">
        <v>0</v>
      </c>
      <c r="J22" s="153">
        <v>2088910</v>
      </c>
      <c r="K22" s="153">
        <v>10612768.869999999</v>
      </c>
      <c r="L22" s="153">
        <v>29249</v>
      </c>
      <c r="M22" s="129"/>
    </row>
    <row r="23" spans="1:13" ht="54" customHeight="1">
      <c r="A23" s="33"/>
      <c r="B23" s="122" t="s">
        <v>195</v>
      </c>
      <c r="C23" s="34"/>
      <c r="D23" s="34"/>
      <c r="E23" s="34"/>
      <c r="F23" s="35"/>
      <c r="G23" s="35"/>
      <c r="H23" s="35"/>
      <c r="I23" s="35"/>
      <c r="J23" s="35"/>
      <c r="K23" s="35"/>
      <c r="L23" s="35"/>
      <c r="M23" s="36"/>
    </row>
  </sheetData>
  <mergeCells count="14">
    <mergeCell ref="H1:M1"/>
    <mergeCell ref="A22:B22"/>
    <mergeCell ref="A4:A5"/>
    <mergeCell ref="B4:B5"/>
    <mergeCell ref="C4:C5"/>
    <mergeCell ref="D4:D5"/>
    <mergeCell ref="E4:E5"/>
    <mergeCell ref="F4:K4"/>
    <mergeCell ref="L4:L5"/>
    <mergeCell ref="M4:M5"/>
    <mergeCell ref="A3:M3"/>
    <mergeCell ref="M7:M8"/>
    <mergeCell ref="M9:M17"/>
    <mergeCell ref="H2:M2"/>
  </mergeCells>
  <conditionalFormatting sqref="A8:B11 A13:B13 A15:B17">
    <cfRule type="cellIs" dxfId="5" priority="8" operator="equal">
      <formula>0</formula>
    </cfRule>
  </conditionalFormatting>
  <conditionalFormatting sqref="A6:B6 A21:B21">
    <cfRule type="cellIs" dxfId="4" priority="6" operator="equal">
      <formula>0</formula>
    </cfRule>
  </conditionalFormatting>
  <conditionalFormatting sqref="A7:B7 A12:B12 A14:B14">
    <cfRule type="cellIs" dxfId="3" priority="5" operator="equal">
      <formula>0</formula>
    </cfRule>
  </conditionalFormatting>
  <conditionalFormatting sqref="A22:B22 M22">
    <cfRule type="cellIs" dxfId="2" priority="3" operator="equal">
      <formula>0</formula>
    </cfRule>
    <cfRule type="cellIs" dxfId="1" priority="4" operator="equal">
      <formula>0</formula>
    </cfRule>
  </conditionalFormatting>
  <conditionalFormatting sqref="A18:B21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scale="40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6"/>
  <sheetViews>
    <sheetView zoomScale="70" zoomScaleNormal="70" zoomScaleSheetLayoutView="70" workbookViewId="0">
      <selection activeCell="D15" sqref="D15"/>
    </sheetView>
  </sheetViews>
  <sheetFormatPr defaultColWidth="9.140625" defaultRowHeight="12.75"/>
  <cols>
    <col min="1" max="1" width="16" style="14" customWidth="1"/>
    <col min="2" max="2" width="86.85546875" style="11" customWidth="1"/>
    <col min="3" max="3" width="24.5703125" style="13" customWidth="1"/>
    <col min="4" max="4" width="24.7109375" style="13" customWidth="1"/>
    <col min="5" max="5" width="24.140625" style="11" customWidth="1"/>
    <col min="6" max="6" width="20.85546875" style="13" customWidth="1"/>
    <col min="7" max="7" width="18.7109375" style="13" customWidth="1"/>
    <col min="8" max="9" width="19" style="13" customWidth="1"/>
    <col min="10" max="10" width="19.5703125" style="13" customWidth="1"/>
    <col min="11" max="13" width="19" style="13" customWidth="1"/>
    <col min="14" max="14" width="39" style="12" customWidth="1"/>
    <col min="15" max="16384" width="9.140625" style="11"/>
  </cols>
  <sheetData>
    <row r="1" spans="1:14" ht="33" customHeight="1">
      <c r="H1" s="37"/>
      <c r="I1" s="37"/>
      <c r="J1" s="326" t="s">
        <v>197</v>
      </c>
      <c r="K1" s="326"/>
      <c r="L1" s="326"/>
      <c r="M1" s="326"/>
      <c r="N1" s="326"/>
    </row>
    <row r="2" spans="1:14" ht="33" customHeight="1">
      <c r="H2" s="112"/>
      <c r="I2" s="112"/>
      <c r="J2" s="326"/>
      <c r="K2" s="326"/>
      <c r="L2" s="326"/>
      <c r="M2" s="326"/>
      <c r="N2" s="326"/>
    </row>
    <row r="3" spans="1:14" ht="72" customHeight="1" thickBot="1">
      <c r="A3" s="341" t="s">
        <v>110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</row>
    <row r="4" spans="1:14" ht="40.700000000000003" customHeight="1">
      <c r="A4" s="347" t="s">
        <v>53</v>
      </c>
      <c r="B4" s="349" t="s">
        <v>0</v>
      </c>
      <c r="C4" s="330" t="s">
        <v>134</v>
      </c>
      <c r="D4" s="332" t="s">
        <v>136</v>
      </c>
      <c r="E4" s="334" t="s">
        <v>138</v>
      </c>
      <c r="F4" s="336" t="s">
        <v>18</v>
      </c>
      <c r="G4" s="336"/>
      <c r="H4" s="336"/>
      <c r="I4" s="336"/>
      <c r="J4" s="336"/>
      <c r="K4" s="336"/>
      <c r="L4" s="355" t="s">
        <v>51</v>
      </c>
      <c r="M4" s="351" t="s">
        <v>112</v>
      </c>
      <c r="N4" s="353" t="s">
        <v>1</v>
      </c>
    </row>
    <row r="5" spans="1:14" s="28" customFormat="1" ht="66.2" customHeight="1" thickBot="1">
      <c r="A5" s="348"/>
      <c r="B5" s="350"/>
      <c r="C5" s="331"/>
      <c r="D5" s="333"/>
      <c r="E5" s="335"/>
      <c r="F5" s="43" t="s">
        <v>20</v>
      </c>
      <c r="G5" s="44" t="s">
        <v>19</v>
      </c>
      <c r="H5" s="118" t="s">
        <v>21</v>
      </c>
      <c r="I5" s="118" t="s">
        <v>118</v>
      </c>
      <c r="J5" s="43" t="s">
        <v>17</v>
      </c>
      <c r="K5" s="43" t="s">
        <v>22</v>
      </c>
      <c r="L5" s="356"/>
      <c r="M5" s="352"/>
      <c r="N5" s="354"/>
    </row>
    <row r="6" spans="1:14" s="28" customFormat="1" ht="35.450000000000003" customHeight="1" thickBot="1">
      <c r="A6" s="30"/>
      <c r="B6" s="49" t="s">
        <v>34</v>
      </c>
      <c r="C6" s="160">
        <v>1077536.19</v>
      </c>
      <c r="D6" s="58">
        <v>22296000</v>
      </c>
      <c r="E6" s="58">
        <v>22361692</v>
      </c>
      <c r="F6" s="58">
        <v>13363192</v>
      </c>
      <c r="G6" s="58">
        <v>106800</v>
      </c>
      <c r="H6" s="58">
        <v>2623938</v>
      </c>
      <c r="I6" s="58">
        <v>0</v>
      </c>
      <c r="J6" s="58">
        <v>5529890</v>
      </c>
      <c r="K6" s="58">
        <v>737872</v>
      </c>
      <c r="L6" s="59">
        <v>0</v>
      </c>
      <c r="M6" s="59">
        <v>1143228</v>
      </c>
      <c r="N6" s="29"/>
    </row>
    <row r="7" spans="1:14" s="23" customFormat="1" ht="33" customHeight="1" thickBot="1">
      <c r="A7" s="130" t="s">
        <v>4</v>
      </c>
      <c r="B7" s="131" t="s">
        <v>33</v>
      </c>
      <c r="C7" s="161">
        <v>1072595.8799999999</v>
      </c>
      <c r="D7" s="109">
        <v>16459000</v>
      </c>
      <c r="E7" s="109">
        <v>16524692</v>
      </c>
      <c r="F7" s="109">
        <v>13363192</v>
      </c>
      <c r="G7" s="109"/>
      <c r="H7" s="87">
        <v>2610938</v>
      </c>
      <c r="I7" s="87"/>
      <c r="J7" s="87"/>
      <c r="K7" s="87">
        <v>550562</v>
      </c>
      <c r="L7" s="132"/>
      <c r="M7" s="132">
        <v>1138288</v>
      </c>
      <c r="N7" s="357" t="s">
        <v>36</v>
      </c>
    </row>
    <row r="8" spans="1:14" s="23" customFormat="1" ht="33" customHeight="1" thickBot="1">
      <c r="A8" s="130" t="s">
        <v>5</v>
      </c>
      <c r="B8" s="131" t="s">
        <v>125</v>
      </c>
      <c r="C8" s="162"/>
      <c r="D8" s="55">
        <v>130000</v>
      </c>
      <c r="E8" s="133">
        <v>130000</v>
      </c>
      <c r="F8" s="55"/>
      <c r="G8" s="55"/>
      <c r="H8" s="87"/>
      <c r="I8" s="87"/>
      <c r="J8" s="87">
        <v>80000</v>
      </c>
      <c r="K8" s="87">
        <v>50000</v>
      </c>
      <c r="L8" s="132"/>
      <c r="M8" s="132"/>
      <c r="N8" s="358"/>
    </row>
    <row r="9" spans="1:14" s="23" customFormat="1" ht="43.5" customHeight="1" thickBot="1">
      <c r="A9" s="130" t="s">
        <v>6</v>
      </c>
      <c r="B9" s="134" t="s">
        <v>32</v>
      </c>
      <c r="C9" s="161">
        <v>2578.1</v>
      </c>
      <c r="D9" s="87">
        <v>2721000</v>
      </c>
      <c r="E9" s="109">
        <v>2721000</v>
      </c>
      <c r="F9" s="87"/>
      <c r="G9" s="87">
        <v>57000</v>
      </c>
      <c r="H9" s="87">
        <v>8000</v>
      </c>
      <c r="I9" s="87"/>
      <c r="J9" s="87">
        <v>2652390</v>
      </c>
      <c r="K9" s="87">
        <v>3610</v>
      </c>
      <c r="L9" s="132"/>
      <c r="M9" s="132">
        <v>2578</v>
      </c>
      <c r="N9" s="359" t="s">
        <v>2</v>
      </c>
    </row>
    <row r="10" spans="1:14" s="23" customFormat="1" ht="34.5" customHeight="1" thickBot="1">
      <c r="A10" s="135" t="s">
        <v>7</v>
      </c>
      <c r="B10" s="134" t="s">
        <v>56</v>
      </c>
      <c r="C10" s="162"/>
      <c r="D10" s="87">
        <v>130000</v>
      </c>
      <c r="E10" s="183">
        <v>130000</v>
      </c>
      <c r="F10" s="87"/>
      <c r="G10" s="87"/>
      <c r="H10" s="87"/>
      <c r="I10" s="87"/>
      <c r="J10" s="87">
        <v>130000</v>
      </c>
      <c r="K10" s="87"/>
      <c r="L10" s="132"/>
      <c r="M10" s="132"/>
      <c r="N10" s="360"/>
    </row>
    <row r="11" spans="1:14" s="23" customFormat="1" ht="42.75" customHeight="1" thickBot="1">
      <c r="A11" s="135" t="s">
        <v>8</v>
      </c>
      <c r="B11" s="31" t="s">
        <v>31</v>
      </c>
      <c r="C11" s="182"/>
      <c r="D11" s="87">
        <v>229000</v>
      </c>
      <c r="E11" s="109">
        <v>229000</v>
      </c>
      <c r="F11" s="87"/>
      <c r="G11" s="87"/>
      <c r="H11" s="87"/>
      <c r="I11" s="87"/>
      <c r="J11" s="87">
        <v>229000</v>
      </c>
      <c r="K11" s="87"/>
      <c r="L11" s="132"/>
      <c r="M11" s="132"/>
      <c r="N11" s="360"/>
    </row>
    <row r="12" spans="1:14" s="27" customFormat="1" ht="48.2" customHeight="1" thickBot="1">
      <c r="A12" s="130" t="s">
        <v>9</v>
      </c>
      <c r="B12" s="31" t="s">
        <v>131</v>
      </c>
      <c r="C12" s="182">
        <v>2227.52</v>
      </c>
      <c r="D12" s="87">
        <v>213000</v>
      </c>
      <c r="E12" s="109">
        <v>213000</v>
      </c>
      <c r="F12" s="87"/>
      <c r="G12" s="87"/>
      <c r="H12" s="87"/>
      <c r="I12" s="87"/>
      <c r="J12" s="87">
        <v>193000</v>
      </c>
      <c r="K12" s="87">
        <v>20000</v>
      </c>
      <c r="L12" s="132"/>
      <c r="M12" s="132">
        <v>2227</v>
      </c>
      <c r="N12" s="361"/>
    </row>
    <row r="13" spans="1:14" s="23" customFormat="1" ht="38.25" customHeight="1" thickBot="1">
      <c r="A13" s="130" t="s">
        <v>10</v>
      </c>
      <c r="B13" s="31" t="s">
        <v>30</v>
      </c>
      <c r="C13" s="177"/>
      <c r="D13" s="87">
        <v>31000</v>
      </c>
      <c r="E13" s="87">
        <v>31000</v>
      </c>
      <c r="F13" s="87"/>
      <c r="G13" s="87"/>
      <c r="H13" s="87"/>
      <c r="I13" s="87"/>
      <c r="J13" s="87"/>
      <c r="K13" s="87">
        <v>31000</v>
      </c>
      <c r="L13" s="132"/>
      <c r="M13" s="132"/>
      <c r="N13" s="119" t="s">
        <v>41</v>
      </c>
    </row>
    <row r="14" spans="1:14" s="23" customFormat="1" ht="36" customHeight="1" thickBot="1">
      <c r="A14" s="136" t="s">
        <v>11</v>
      </c>
      <c r="B14" s="108" t="s">
        <v>119</v>
      </c>
      <c r="C14" s="177"/>
      <c r="D14" s="87">
        <v>25000</v>
      </c>
      <c r="E14" s="87">
        <v>25000</v>
      </c>
      <c r="F14" s="109"/>
      <c r="G14" s="109"/>
      <c r="H14" s="109"/>
      <c r="I14" s="109"/>
      <c r="J14" s="109">
        <v>5000</v>
      </c>
      <c r="K14" s="109">
        <v>20000</v>
      </c>
      <c r="L14" s="110"/>
      <c r="M14" s="110"/>
      <c r="N14" s="93" t="s">
        <v>36</v>
      </c>
    </row>
    <row r="15" spans="1:14" s="23" customFormat="1" ht="36" customHeight="1" thickBot="1">
      <c r="A15" s="136" t="s">
        <v>12</v>
      </c>
      <c r="B15" s="108" t="s">
        <v>55</v>
      </c>
      <c r="C15" s="163">
        <v>134.69</v>
      </c>
      <c r="D15" s="109">
        <v>1650000</v>
      </c>
      <c r="E15" s="109">
        <v>1650000</v>
      </c>
      <c r="F15" s="109"/>
      <c r="G15" s="109"/>
      <c r="H15" s="109"/>
      <c r="I15" s="109"/>
      <c r="J15" s="109">
        <v>1638000</v>
      </c>
      <c r="K15" s="109">
        <v>12000</v>
      </c>
      <c r="L15" s="110"/>
      <c r="M15" s="110">
        <v>135</v>
      </c>
      <c r="N15" s="114" t="s">
        <v>29</v>
      </c>
    </row>
    <row r="16" spans="1:14" s="23" customFormat="1" ht="36" customHeight="1" thickBot="1">
      <c r="A16" s="137">
        <v>10</v>
      </c>
      <c r="B16" s="31" t="s">
        <v>129</v>
      </c>
      <c r="C16" s="177"/>
      <c r="D16" s="87">
        <v>372000</v>
      </c>
      <c r="E16" s="87">
        <v>372000</v>
      </c>
      <c r="F16" s="87"/>
      <c r="G16" s="87">
        <v>35000</v>
      </c>
      <c r="H16" s="87">
        <v>5000</v>
      </c>
      <c r="I16" s="87"/>
      <c r="J16" s="87">
        <v>322000</v>
      </c>
      <c r="K16" s="87">
        <v>10000</v>
      </c>
      <c r="L16" s="132"/>
      <c r="M16" s="132"/>
      <c r="N16" s="362" t="s">
        <v>36</v>
      </c>
    </row>
    <row r="17" spans="1:14" s="23" customFormat="1" ht="36" customHeight="1" thickBot="1">
      <c r="A17" s="137">
        <v>11</v>
      </c>
      <c r="B17" s="31" t="s">
        <v>28</v>
      </c>
      <c r="C17" s="177"/>
      <c r="D17" s="87">
        <v>200000</v>
      </c>
      <c r="E17" s="87">
        <v>200000</v>
      </c>
      <c r="F17" s="87"/>
      <c r="G17" s="132"/>
      <c r="H17" s="132"/>
      <c r="I17" s="132"/>
      <c r="J17" s="132">
        <v>190000</v>
      </c>
      <c r="K17" s="132">
        <v>10000</v>
      </c>
      <c r="L17" s="132"/>
      <c r="M17" s="132"/>
      <c r="N17" s="363"/>
    </row>
    <row r="18" spans="1:14" s="19" customFormat="1" ht="36.75" customHeight="1" thickBot="1">
      <c r="A18" s="138">
        <v>15</v>
      </c>
      <c r="B18" s="139" t="s">
        <v>24</v>
      </c>
      <c r="C18" s="163"/>
      <c r="D18" s="109">
        <v>123000</v>
      </c>
      <c r="E18" s="109">
        <v>123000</v>
      </c>
      <c r="F18" s="109"/>
      <c r="G18" s="109">
        <v>9800</v>
      </c>
      <c r="H18" s="109"/>
      <c r="I18" s="109"/>
      <c r="J18" s="109">
        <v>90500</v>
      </c>
      <c r="K18" s="109">
        <v>22700</v>
      </c>
      <c r="L18" s="110"/>
      <c r="M18" s="110"/>
      <c r="N18" s="46" t="s">
        <v>23</v>
      </c>
    </row>
    <row r="19" spans="1:14" s="19" customFormat="1" ht="36.75" customHeight="1" thickBot="1">
      <c r="A19" s="138">
        <v>17</v>
      </c>
      <c r="B19" s="139" t="s">
        <v>126</v>
      </c>
      <c r="C19" s="163"/>
      <c r="D19" s="109">
        <v>13000</v>
      </c>
      <c r="E19" s="109">
        <v>13000</v>
      </c>
      <c r="F19" s="109"/>
      <c r="G19" s="109">
        <v>5000</v>
      </c>
      <c r="H19" s="109"/>
      <c r="I19" s="109"/>
      <c r="J19" s="109"/>
      <c r="K19" s="109">
        <v>8000</v>
      </c>
      <c r="L19" s="110"/>
      <c r="M19" s="110"/>
      <c r="N19" s="46" t="s">
        <v>36</v>
      </c>
    </row>
    <row r="20" spans="1:14" s="23" customFormat="1" ht="48.75" customHeight="1" thickBot="1">
      <c r="A20" s="47">
        <v>12</v>
      </c>
      <c r="B20" s="192" t="s">
        <v>58</v>
      </c>
      <c r="C20" s="164"/>
      <c r="D20" s="68">
        <v>1050000</v>
      </c>
      <c r="E20" s="68">
        <v>1050000</v>
      </c>
      <c r="F20" s="68"/>
      <c r="G20" s="68">
        <v>200000</v>
      </c>
      <c r="H20" s="68">
        <v>15000</v>
      </c>
      <c r="I20" s="68"/>
      <c r="J20" s="68">
        <v>810000</v>
      </c>
      <c r="K20" s="68">
        <v>25000</v>
      </c>
      <c r="L20" s="69"/>
      <c r="M20" s="69"/>
      <c r="N20" s="120" t="s">
        <v>43</v>
      </c>
    </row>
    <row r="21" spans="1:14" s="20" customFormat="1" ht="33" hidden="1" customHeight="1">
      <c r="A21" s="25" t="s">
        <v>44</v>
      </c>
      <c r="B21" s="26" t="s">
        <v>45</v>
      </c>
      <c r="C21" s="165"/>
      <c r="D21" s="57"/>
      <c r="E21" s="60">
        <v>0</v>
      </c>
      <c r="F21" s="60"/>
      <c r="G21" s="61"/>
      <c r="H21" s="61"/>
      <c r="I21" s="61"/>
      <c r="J21" s="61"/>
      <c r="K21" s="61"/>
      <c r="L21" s="61"/>
      <c r="M21" s="61"/>
      <c r="N21" s="364" t="s">
        <v>46</v>
      </c>
    </row>
    <row r="22" spans="1:14" s="20" customFormat="1" ht="44.45" hidden="1" customHeight="1" thickBot="1">
      <c r="A22" s="22" t="s">
        <v>47</v>
      </c>
      <c r="B22" s="38" t="s">
        <v>48</v>
      </c>
      <c r="C22" s="165"/>
      <c r="D22" s="57"/>
      <c r="E22" s="60">
        <v>0</v>
      </c>
      <c r="F22" s="65"/>
      <c r="G22" s="66"/>
      <c r="H22" s="66"/>
      <c r="I22" s="66"/>
      <c r="J22" s="66"/>
      <c r="K22" s="66"/>
      <c r="L22" s="67"/>
      <c r="M22" s="67"/>
      <c r="N22" s="365"/>
    </row>
    <row r="23" spans="1:14" s="20" customFormat="1" ht="61.5" thickBot="1">
      <c r="A23" s="21">
        <v>13</v>
      </c>
      <c r="B23" s="48" t="s">
        <v>124</v>
      </c>
      <c r="C23" s="188">
        <v>1077.49</v>
      </c>
      <c r="D23" s="189">
        <v>3186000</v>
      </c>
      <c r="E23" s="189">
        <v>3184923</v>
      </c>
      <c r="F23" s="190"/>
      <c r="G23" s="190"/>
      <c r="H23" s="190"/>
      <c r="I23" s="190"/>
      <c r="J23" s="190">
        <v>50000</v>
      </c>
      <c r="K23" s="190">
        <v>3134923</v>
      </c>
      <c r="L23" s="71"/>
      <c r="M23" s="71"/>
      <c r="N23" s="121" t="s">
        <v>49</v>
      </c>
    </row>
    <row r="24" spans="1:14" s="23" customFormat="1" ht="43.5" customHeight="1" thickBot="1">
      <c r="A24" s="21">
        <v>16</v>
      </c>
      <c r="B24" s="191" t="s">
        <v>59</v>
      </c>
      <c r="C24" s="164"/>
      <c r="D24" s="68">
        <v>3273300</v>
      </c>
      <c r="E24" s="68">
        <v>3273300</v>
      </c>
      <c r="F24" s="70">
        <v>1493320</v>
      </c>
      <c r="G24" s="70">
        <v>721253</v>
      </c>
      <c r="H24" s="70">
        <v>298666</v>
      </c>
      <c r="I24" s="70">
        <v>0</v>
      </c>
      <c r="J24" s="70">
        <v>705061</v>
      </c>
      <c r="K24" s="70">
        <v>55000</v>
      </c>
      <c r="L24" s="71"/>
      <c r="M24" s="71"/>
      <c r="N24" s="91" t="s">
        <v>23</v>
      </c>
    </row>
    <row r="25" spans="1:14" s="23" customFormat="1" ht="35.25" customHeight="1" thickBot="1">
      <c r="A25" s="101" t="s">
        <v>60</v>
      </c>
      <c r="B25" s="24" t="s">
        <v>68</v>
      </c>
      <c r="C25" s="166"/>
      <c r="D25" s="64">
        <v>34669</v>
      </c>
      <c r="E25" s="64">
        <v>34669</v>
      </c>
      <c r="F25" s="64">
        <v>0</v>
      </c>
      <c r="G25" s="64">
        <v>14669</v>
      </c>
      <c r="H25" s="64">
        <v>0</v>
      </c>
      <c r="I25" s="64"/>
      <c r="J25" s="64">
        <v>20000</v>
      </c>
      <c r="K25" s="64">
        <v>0</v>
      </c>
      <c r="L25" s="64">
        <v>0</v>
      </c>
      <c r="M25" s="64">
        <v>0</v>
      </c>
      <c r="N25" s="357" t="s">
        <v>23</v>
      </c>
    </row>
    <row r="26" spans="1:14" s="23" customFormat="1" ht="35.25" customHeight="1" thickBot="1">
      <c r="A26" s="98" t="s">
        <v>69</v>
      </c>
      <c r="B26" s="92" t="s">
        <v>70</v>
      </c>
      <c r="C26" s="162"/>
      <c r="D26" s="88">
        <v>34669</v>
      </c>
      <c r="E26" s="88">
        <v>34669</v>
      </c>
      <c r="F26" s="88"/>
      <c r="G26" s="88">
        <v>14669</v>
      </c>
      <c r="H26" s="88"/>
      <c r="I26" s="88"/>
      <c r="J26" s="88">
        <v>20000</v>
      </c>
      <c r="K26" s="88"/>
      <c r="L26" s="89"/>
      <c r="M26" s="102"/>
      <c r="N26" s="371"/>
    </row>
    <row r="27" spans="1:14" s="23" customFormat="1" ht="35.25" customHeight="1" thickBot="1">
      <c r="A27" s="101" t="s">
        <v>61</v>
      </c>
      <c r="B27" s="24" t="s">
        <v>71</v>
      </c>
      <c r="C27" s="166"/>
      <c r="D27" s="64">
        <v>707017</v>
      </c>
      <c r="E27" s="64">
        <v>707017</v>
      </c>
      <c r="F27" s="64">
        <v>0</v>
      </c>
      <c r="G27" s="64">
        <v>669571</v>
      </c>
      <c r="H27" s="64">
        <v>0</v>
      </c>
      <c r="I27" s="64"/>
      <c r="J27" s="64">
        <v>17446</v>
      </c>
      <c r="K27" s="64">
        <v>20000</v>
      </c>
      <c r="L27" s="64">
        <v>0</v>
      </c>
      <c r="M27" s="64">
        <v>0</v>
      </c>
      <c r="N27" s="357" t="s">
        <v>23</v>
      </c>
    </row>
    <row r="28" spans="1:14" s="23" customFormat="1" ht="35.25" customHeight="1" thickBot="1">
      <c r="A28" s="107" t="s">
        <v>72</v>
      </c>
      <c r="B28" s="108" t="s">
        <v>73</v>
      </c>
      <c r="C28" s="163"/>
      <c r="D28" s="88">
        <v>707017</v>
      </c>
      <c r="E28" s="88">
        <v>707017</v>
      </c>
      <c r="F28" s="88"/>
      <c r="G28" s="88">
        <v>669571</v>
      </c>
      <c r="H28" s="88"/>
      <c r="I28" s="109"/>
      <c r="J28" s="88">
        <v>17446</v>
      </c>
      <c r="K28" s="88">
        <v>20000</v>
      </c>
      <c r="L28" s="110"/>
      <c r="M28" s="111"/>
      <c r="N28" s="358"/>
    </row>
    <row r="29" spans="1:14" s="23" customFormat="1" ht="35.25" customHeight="1" thickBot="1">
      <c r="A29" s="101" t="s">
        <v>62</v>
      </c>
      <c r="B29" s="24" t="s">
        <v>74</v>
      </c>
      <c r="C29" s="166"/>
      <c r="D29" s="64">
        <v>221335</v>
      </c>
      <c r="E29" s="64">
        <v>221335</v>
      </c>
      <c r="F29" s="64">
        <v>0</v>
      </c>
      <c r="G29" s="64">
        <v>0</v>
      </c>
      <c r="H29" s="64">
        <v>0</v>
      </c>
      <c r="I29" s="64"/>
      <c r="J29" s="64">
        <v>186335</v>
      </c>
      <c r="K29" s="64">
        <v>35000</v>
      </c>
      <c r="L29" s="64">
        <v>0</v>
      </c>
      <c r="M29" s="64">
        <v>0</v>
      </c>
      <c r="N29" s="106"/>
    </row>
    <row r="30" spans="1:14" s="23" customFormat="1" ht="35.25" customHeight="1">
      <c r="A30" s="100" t="s">
        <v>75</v>
      </c>
      <c r="B30" s="51" t="s">
        <v>76</v>
      </c>
      <c r="C30" s="167"/>
      <c r="D30" s="55">
        <v>94835</v>
      </c>
      <c r="E30" s="55">
        <v>94835</v>
      </c>
      <c r="F30" s="55"/>
      <c r="G30" s="55"/>
      <c r="H30" s="55"/>
      <c r="I30" s="55"/>
      <c r="J30" s="55">
        <v>59835</v>
      </c>
      <c r="K30" s="55">
        <v>35000</v>
      </c>
      <c r="L30" s="76"/>
      <c r="M30" s="77"/>
      <c r="N30" s="115" t="s">
        <v>23</v>
      </c>
    </row>
    <row r="31" spans="1:14" s="23" customFormat="1" ht="47.25">
      <c r="A31" s="97" t="s">
        <v>77</v>
      </c>
      <c r="B31" s="50" t="s">
        <v>78</v>
      </c>
      <c r="C31" s="168"/>
      <c r="D31" s="56">
        <v>110000</v>
      </c>
      <c r="E31" s="56">
        <v>110000</v>
      </c>
      <c r="F31" s="56"/>
      <c r="G31" s="56"/>
      <c r="H31" s="56"/>
      <c r="I31" s="56"/>
      <c r="J31" s="56">
        <v>110000</v>
      </c>
      <c r="K31" s="56"/>
      <c r="L31" s="78"/>
      <c r="M31" s="79"/>
      <c r="N31" s="94" t="s">
        <v>37</v>
      </c>
    </row>
    <row r="32" spans="1:14" s="23" customFormat="1" ht="35.25" customHeight="1" thickBot="1">
      <c r="A32" s="99" t="s">
        <v>79</v>
      </c>
      <c r="B32" s="52" t="s">
        <v>80</v>
      </c>
      <c r="C32" s="169"/>
      <c r="D32" s="84">
        <v>16500</v>
      </c>
      <c r="E32" s="84">
        <v>16500</v>
      </c>
      <c r="F32" s="84"/>
      <c r="G32" s="84"/>
      <c r="H32" s="84"/>
      <c r="I32" s="84"/>
      <c r="J32" s="84">
        <v>16500</v>
      </c>
      <c r="K32" s="84"/>
      <c r="L32" s="85"/>
      <c r="M32" s="86"/>
      <c r="N32" s="115" t="s">
        <v>35</v>
      </c>
    </row>
    <row r="33" spans="1:14" s="23" customFormat="1" ht="35.25" customHeight="1" thickBot="1">
      <c r="A33" s="101" t="s">
        <v>63</v>
      </c>
      <c r="B33" s="24" t="s">
        <v>66</v>
      </c>
      <c r="C33" s="166"/>
      <c r="D33" s="64">
        <v>37013</v>
      </c>
      <c r="E33" s="64">
        <v>37013</v>
      </c>
      <c r="F33" s="64">
        <v>0</v>
      </c>
      <c r="G33" s="64">
        <v>37013</v>
      </c>
      <c r="H33" s="64">
        <v>0</v>
      </c>
      <c r="I33" s="64"/>
      <c r="J33" s="64">
        <v>0</v>
      </c>
      <c r="K33" s="64">
        <v>0</v>
      </c>
      <c r="L33" s="64">
        <v>0</v>
      </c>
      <c r="M33" s="64">
        <v>0</v>
      </c>
      <c r="N33" s="357" t="s">
        <v>23</v>
      </c>
    </row>
    <row r="34" spans="1:14" s="23" customFormat="1" ht="35.25" customHeight="1" thickBot="1">
      <c r="A34" s="98" t="s">
        <v>81</v>
      </c>
      <c r="B34" s="92" t="s">
        <v>82</v>
      </c>
      <c r="C34" s="162"/>
      <c r="D34" s="88">
        <v>37013</v>
      </c>
      <c r="E34" s="88">
        <v>37013</v>
      </c>
      <c r="F34" s="88"/>
      <c r="G34" s="88">
        <v>37013</v>
      </c>
      <c r="H34" s="88"/>
      <c r="I34" s="88"/>
      <c r="J34" s="88"/>
      <c r="K34" s="88"/>
      <c r="L34" s="89"/>
      <c r="M34" s="102"/>
      <c r="N34" s="358"/>
    </row>
    <row r="35" spans="1:14" s="23" customFormat="1" ht="35.25" customHeight="1" thickBot="1">
      <c r="A35" s="101" t="s">
        <v>64</v>
      </c>
      <c r="B35" s="24" t="s">
        <v>83</v>
      </c>
      <c r="C35" s="166"/>
      <c r="D35" s="64">
        <v>481280</v>
      </c>
      <c r="E35" s="64">
        <v>481280</v>
      </c>
      <c r="F35" s="64">
        <v>0</v>
      </c>
      <c r="G35" s="64">
        <v>0</v>
      </c>
      <c r="H35" s="64">
        <v>0</v>
      </c>
      <c r="I35" s="64"/>
      <c r="J35" s="64">
        <v>481280</v>
      </c>
      <c r="K35" s="64">
        <v>0</v>
      </c>
      <c r="L35" s="64">
        <v>0</v>
      </c>
      <c r="M35" s="64">
        <v>0</v>
      </c>
      <c r="N35" s="105"/>
    </row>
    <row r="36" spans="1:14" s="23" customFormat="1" ht="35.25" customHeight="1">
      <c r="A36" s="100" t="s">
        <v>84</v>
      </c>
      <c r="B36" s="51" t="s">
        <v>85</v>
      </c>
      <c r="C36" s="167"/>
      <c r="D36" s="55">
        <v>126280</v>
      </c>
      <c r="E36" s="55">
        <v>126280</v>
      </c>
      <c r="F36" s="55"/>
      <c r="G36" s="55"/>
      <c r="H36" s="55"/>
      <c r="I36" s="55"/>
      <c r="J36" s="55">
        <v>126280</v>
      </c>
      <c r="K36" s="55"/>
      <c r="L36" s="76"/>
      <c r="M36" s="77"/>
      <c r="N36" s="115" t="s">
        <v>23</v>
      </c>
    </row>
    <row r="37" spans="1:14" s="23" customFormat="1" ht="47.25">
      <c r="A37" s="97" t="s">
        <v>86</v>
      </c>
      <c r="B37" s="50" t="s">
        <v>87</v>
      </c>
      <c r="C37" s="168"/>
      <c r="D37" s="56"/>
      <c r="E37" s="56">
        <v>0</v>
      </c>
      <c r="F37" s="56"/>
      <c r="G37" s="56"/>
      <c r="H37" s="56"/>
      <c r="I37" s="56"/>
      <c r="J37" s="56"/>
      <c r="K37" s="56"/>
      <c r="L37" s="78"/>
      <c r="M37" s="79"/>
      <c r="N37" s="94" t="s">
        <v>37</v>
      </c>
    </row>
    <row r="38" spans="1:14" s="23" customFormat="1" ht="35.25" customHeight="1">
      <c r="A38" s="97" t="s">
        <v>88</v>
      </c>
      <c r="B38" s="50" t="s">
        <v>89</v>
      </c>
      <c r="C38" s="168"/>
      <c r="D38" s="56">
        <v>355000</v>
      </c>
      <c r="E38" s="56">
        <v>355000</v>
      </c>
      <c r="F38" s="56"/>
      <c r="G38" s="56"/>
      <c r="H38" s="56"/>
      <c r="I38" s="56"/>
      <c r="J38" s="56">
        <v>355000</v>
      </c>
      <c r="K38" s="56"/>
      <c r="L38" s="78"/>
      <c r="M38" s="79"/>
      <c r="N38" s="94" t="s">
        <v>2</v>
      </c>
    </row>
    <row r="39" spans="1:14" s="23" customFormat="1" ht="35.25" customHeight="1" thickBot="1">
      <c r="A39" s="99" t="s">
        <v>90</v>
      </c>
      <c r="B39" s="52" t="s">
        <v>91</v>
      </c>
      <c r="C39" s="169"/>
      <c r="D39" s="84"/>
      <c r="E39" s="84">
        <v>0</v>
      </c>
      <c r="F39" s="84"/>
      <c r="G39" s="84"/>
      <c r="H39" s="84"/>
      <c r="I39" s="84"/>
      <c r="J39" s="84"/>
      <c r="K39" s="84"/>
      <c r="L39" s="85"/>
      <c r="M39" s="86"/>
      <c r="N39" s="113" t="s">
        <v>29</v>
      </c>
    </row>
    <row r="40" spans="1:14" s="23" customFormat="1" ht="35.25" customHeight="1" thickBot="1">
      <c r="A40" s="101" t="s">
        <v>65</v>
      </c>
      <c r="B40" s="24" t="s">
        <v>67</v>
      </c>
      <c r="C40" s="166"/>
      <c r="D40" s="64">
        <v>1791986</v>
      </c>
      <c r="E40" s="64">
        <v>1791986</v>
      </c>
      <c r="F40" s="64">
        <v>1493320</v>
      </c>
      <c r="G40" s="64">
        <v>0</v>
      </c>
      <c r="H40" s="64">
        <v>298666</v>
      </c>
      <c r="I40" s="64"/>
      <c r="J40" s="64">
        <v>0</v>
      </c>
      <c r="K40" s="64">
        <v>0</v>
      </c>
      <c r="L40" s="64">
        <v>0</v>
      </c>
      <c r="M40" s="64">
        <v>0</v>
      </c>
      <c r="N40" s="372" t="s">
        <v>36</v>
      </c>
    </row>
    <row r="41" spans="1:14" s="23" customFormat="1" ht="35.25" customHeight="1">
      <c r="A41" s="100" t="s">
        <v>92</v>
      </c>
      <c r="B41" s="51" t="s">
        <v>93</v>
      </c>
      <c r="C41" s="167"/>
      <c r="D41" s="55">
        <v>885800</v>
      </c>
      <c r="E41" s="56">
        <v>885800</v>
      </c>
      <c r="F41" s="55">
        <v>738167</v>
      </c>
      <c r="G41" s="56"/>
      <c r="H41" s="55">
        <v>147633</v>
      </c>
      <c r="I41" s="55"/>
      <c r="J41" s="55"/>
      <c r="K41" s="55"/>
      <c r="L41" s="76"/>
      <c r="M41" s="77"/>
      <c r="N41" s="372"/>
    </row>
    <row r="42" spans="1:14" s="23" customFormat="1" ht="35.25" customHeight="1">
      <c r="A42" s="97" t="s">
        <v>94</v>
      </c>
      <c r="B42" s="50" t="s">
        <v>95</v>
      </c>
      <c r="C42" s="168"/>
      <c r="D42" s="56">
        <v>208000</v>
      </c>
      <c r="E42" s="56">
        <v>208000</v>
      </c>
      <c r="F42" s="55">
        <v>173333</v>
      </c>
      <c r="G42" s="56"/>
      <c r="H42" s="55">
        <v>34667</v>
      </c>
      <c r="I42" s="56"/>
      <c r="J42" s="56"/>
      <c r="K42" s="56"/>
      <c r="L42" s="78"/>
      <c r="M42" s="79"/>
      <c r="N42" s="372"/>
    </row>
    <row r="43" spans="1:14" s="23" customFormat="1" ht="35.25" customHeight="1">
      <c r="A43" s="97" t="s">
        <v>96</v>
      </c>
      <c r="B43" s="50" t="s">
        <v>97</v>
      </c>
      <c r="C43" s="168"/>
      <c r="D43" s="56">
        <v>227200</v>
      </c>
      <c r="E43" s="56">
        <v>227200</v>
      </c>
      <c r="F43" s="55">
        <v>189333</v>
      </c>
      <c r="G43" s="56"/>
      <c r="H43" s="55">
        <v>37867</v>
      </c>
      <c r="I43" s="56"/>
      <c r="J43" s="56"/>
      <c r="K43" s="56"/>
      <c r="L43" s="78"/>
      <c r="M43" s="79"/>
      <c r="N43" s="372"/>
    </row>
    <row r="44" spans="1:14" s="23" customFormat="1" ht="35.25" customHeight="1">
      <c r="A44" s="97" t="s">
        <v>98</v>
      </c>
      <c r="B44" s="50" t="s">
        <v>99</v>
      </c>
      <c r="C44" s="168"/>
      <c r="D44" s="56">
        <v>137000</v>
      </c>
      <c r="E44" s="56">
        <v>137000</v>
      </c>
      <c r="F44" s="55">
        <v>112727</v>
      </c>
      <c r="G44" s="56"/>
      <c r="H44" s="55">
        <v>24273</v>
      </c>
      <c r="I44" s="56"/>
      <c r="J44" s="56"/>
      <c r="K44" s="56"/>
      <c r="L44" s="78"/>
      <c r="M44" s="79"/>
      <c r="N44" s="372"/>
    </row>
    <row r="45" spans="1:14" s="23" customFormat="1" ht="35.25" customHeight="1">
      <c r="A45" s="97" t="s">
        <v>100</v>
      </c>
      <c r="B45" s="50" t="s">
        <v>101</v>
      </c>
      <c r="C45" s="168"/>
      <c r="D45" s="56">
        <v>137000</v>
      </c>
      <c r="E45" s="56">
        <v>137000</v>
      </c>
      <c r="F45" s="55">
        <v>114166</v>
      </c>
      <c r="G45" s="56"/>
      <c r="H45" s="55">
        <v>22834</v>
      </c>
      <c r="I45" s="56"/>
      <c r="J45" s="56"/>
      <c r="K45" s="56"/>
      <c r="L45" s="78"/>
      <c r="M45" s="79"/>
      <c r="N45" s="372"/>
    </row>
    <row r="46" spans="1:14" s="23" customFormat="1" ht="35.25" customHeight="1">
      <c r="A46" s="97" t="s">
        <v>102</v>
      </c>
      <c r="B46" s="50" t="s">
        <v>103</v>
      </c>
      <c r="C46" s="168"/>
      <c r="D46" s="56">
        <v>12000</v>
      </c>
      <c r="E46" s="56">
        <v>12000</v>
      </c>
      <c r="F46" s="55">
        <v>10000</v>
      </c>
      <c r="G46" s="56"/>
      <c r="H46" s="55">
        <v>2000</v>
      </c>
      <c r="I46" s="56"/>
      <c r="J46" s="56"/>
      <c r="K46" s="56"/>
      <c r="L46" s="78"/>
      <c r="M46" s="79"/>
      <c r="N46" s="372"/>
    </row>
    <row r="47" spans="1:14" s="23" customFormat="1" ht="35.25" customHeight="1">
      <c r="A47" s="97" t="s">
        <v>104</v>
      </c>
      <c r="B47" s="50" t="s">
        <v>105</v>
      </c>
      <c r="C47" s="168"/>
      <c r="D47" s="56">
        <v>73000</v>
      </c>
      <c r="E47" s="56">
        <v>73000</v>
      </c>
      <c r="F47" s="55">
        <v>60833</v>
      </c>
      <c r="G47" s="56"/>
      <c r="H47" s="55">
        <v>12167</v>
      </c>
      <c r="I47" s="56"/>
      <c r="J47" s="56"/>
      <c r="K47" s="56"/>
      <c r="L47" s="78"/>
      <c r="M47" s="79"/>
      <c r="N47" s="372"/>
    </row>
    <row r="48" spans="1:14" s="23" customFormat="1" ht="35.25" customHeight="1">
      <c r="A48" s="97" t="s">
        <v>106</v>
      </c>
      <c r="B48" s="50" t="s">
        <v>107</v>
      </c>
      <c r="C48" s="168"/>
      <c r="D48" s="56">
        <v>20000</v>
      </c>
      <c r="E48" s="56">
        <v>20000</v>
      </c>
      <c r="F48" s="55">
        <v>17733</v>
      </c>
      <c r="G48" s="56"/>
      <c r="H48" s="55">
        <v>2267</v>
      </c>
      <c r="I48" s="56"/>
      <c r="J48" s="56"/>
      <c r="K48" s="56"/>
      <c r="L48" s="78"/>
      <c r="M48" s="79"/>
      <c r="N48" s="372"/>
    </row>
    <row r="49" spans="1:14" s="23" customFormat="1" ht="35.25" customHeight="1" thickBot="1">
      <c r="A49" s="98" t="s">
        <v>109</v>
      </c>
      <c r="B49" s="92" t="s">
        <v>108</v>
      </c>
      <c r="C49" s="170"/>
      <c r="D49" s="72">
        <v>91986</v>
      </c>
      <c r="E49" s="56">
        <v>91986</v>
      </c>
      <c r="F49" s="55">
        <v>77028</v>
      </c>
      <c r="G49" s="56"/>
      <c r="H49" s="55">
        <v>14958</v>
      </c>
      <c r="I49" s="72"/>
      <c r="J49" s="72"/>
      <c r="K49" s="72"/>
      <c r="L49" s="103"/>
      <c r="M49" s="103"/>
      <c r="N49" s="373"/>
    </row>
    <row r="50" spans="1:14" s="19" customFormat="1" ht="36.75" customHeight="1" thickBot="1">
      <c r="A50" s="17">
        <v>14</v>
      </c>
      <c r="B50" s="48" t="s">
        <v>27</v>
      </c>
      <c r="C50" s="171"/>
      <c r="D50" s="70">
        <v>2254700</v>
      </c>
      <c r="E50" s="70"/>
      <c r="F50" s="70">
        <v>0</v>
      </c>
      <c r="G50" s="70">
        <v>0</v>
      </c>
      <c r="H50" s="70">
        <v>0</v>
      </c>
      <c r="I50" s="70">
        <v>0</v>
      </c>
      <c r="J50" s="70">
        <v>0</v>
      </c>
      <c r="K50" s="70">
        <v>0</v>
      </c>
      <c r="L50" s="71">
        <v>2254700</v>
      </c>
      <c r="M50" s="71">
        <v>0</v>
      </c>
      <c r="N50" s="104" t="s">
        <v>36</v>
      </c>
    </row>
    <row r="51" spans="1:14" s="16" customFormat="1" ht="48" customHeight="1">
      <c r="A51" s="374" t="s">
        <v>26</v>
      </c>
      <c r="B51" s="31" t="s">
        <v>132</v>
      </c>
      <c r="C51" s="172"/>
      <c r="D51" s="87">
        <v>2000000</v>
      </c>
      <c r="E51" s="90"/>
      <c r="F51" s="80"/>
      <c r="G51" s="81"/>
      <c r="H51" s="81"/>
      <c r="I51" s="81"/>
      <c r="J51" s="81"/>
      <c r="K51" s="81"/>
      <c r="L51" s="81">
        <v>2000000</v>
      </c>
      <c r="M51" s="81"/>
      <c r="N51" s="368"/>
    </row>
    <row r="52" spans="1:14" s="16" customFormat="1" ht="48" customHeight="1" thickBot="1">
      <c r="A52" s="375"/>
      <c r="B52" s="53" t="s">
        <v>133</v>
      </c>
      <c r="C52" s="173"/>
      <c r="D52" s="55">
        <v>254700</v>
      </c>
      <c r="E52" s="154"/>
      <c r="F52" s="155"/>
      <c r="G52" s="156"/>
      <c r="H52" s="156"/>
      <c r="I52" s="156"/>
      <c r="J52" s="156"/>
      <c r="K52" s="156"/>
      <c r="L52" s="156">
        <v>254700</v>
      </c>
      <c r="M52" s="156"/>
      <c r="N52" s="369"/>
    </row>
    <row r="53" spans="1:14" s="16" customFormat="1" ht="48" hidden="1" customHeight="1">
      <c r="A53" s="95" t="s">
        <v>25</v>
      </c>
      <c r="B53" s="53" t="s">
        <v>120</v>
      </c>
      <c r="C53" s="174"/>
      <c r="D53" s="56"/>
      <c r="E53" s="60"/>
      <c r="F53" s="57"/>
      <c r="G53" s="82"/>
      <c r="H53" s="82"/>
      <c r="I53" s="82"/>
      <c r="J53" s="82"/>
      <c r="K53" s="82"/>
      <c r="L53" s="82"/>
      <c r="M53" s="83"/>
      <c r="N53" s="369"/>
    </row>
    <row r="54" spans="1:14" s="16" customFormat="1" ht="48" hidden="1" customHeight="1" thickBot="1">
      <c r="A54" s="18" t="s">
        <v>25</v>
      </c>
      <c r="B54" s="96" t="s">
        <v>123</v>
      </c>
      <c r="C54" s="175"/>
      <c r="D54" s="72">
        <v>0</v>
      </c>
      <c r="E54" s="63"/>
      <c r="F54" s="62"/>
      <c r="G54" s="73"/>
      <c r="H54" s="73"/>
      <c r="I54" s="73"/>
      <c r="J54" s="73"/>
      <c r="K54" s="73"/>
      <c r="L54" s="73">
        <v>0</v>
      </c>
      <c r="M54" s="73"/>
      <c r="N54" s="370"/>
    </row>
    <row r="55" spans="1:14" s="15" customFormat="1" ht="56.25" customHeight="1" thickBot="1">
      <c r="A55" s="366" t="s">
        <v>57</v>
      </c>
      <c r="B55" s="367"/>
      <c r="C55" s="176">
        <v>1078613.68</v>
      </c>
      <c r="D55" s="74">
        <v>32060000</v>
      </c>
      <c r="E55" s="74">
        <v>29869915</v>
      </c>
      <c r="F55" s="74">
        <v>14856512</v>
      </c>
      <c r="G55" s="74">
        <v>1028053</v>
      </c>
      <c r="H55" s="74">
        <v>2937604</v>
      </c>
      <c r="I55" s="74"/>
      <c r="J55" s="74">
        <v>7094951</v>
      </c>
      <c r="K55" s="74">
        <v>3952795</v>
      </c>
      <c r="L55" s="75">
        <v>2254700</v>
      </c>
      <c r="M55" s="75">
        <v>1143228</v>
      </c>
      <c r="N55" s="39"/>
    </row>
    <row r="56" spans="1:14" s="15" customFormat="1" ht="56.25" customHeight="1">
      <c r="A56" s="40"/>
      <c r="B56" s="54" t="s">
        <v>139</v>
      </c>
      <c r="C56" s="40"/>
      <c r="D56" s="40"/>
      <c r="E56" s="40"/>
      <c r="F56" s="40"/>
      <c r="G56" s="40"/>
      <c r="H56" s="40"/>
      <c r="I56" s="40"/>
      <c r="J56" s="40"/>
      <c r="K56" s="40"/>
      <c r="L56" s="45"/>
      <c r="M56" s="41"/>
      <c r="N56" s="42"/>
    </row>
  </sheetData>
  <mergeCells count="23">
    <mergeCell ref="N7:N8"/>
    <mergeCell ref="N9:N12"/>
    <mergeCell ref="N16:N17"/>
    <mergeCell ref="N21:N22"/>
    <mergeCell ref="A55:B55"/>
    <mergeCell ref="N51:N54"/>
    <mergeCell ref="N25:N26"/>
    <mergeCell ref="N27:N28"/>
    <mergeCell ref="N33:N34"/>
    <mergeCell ref="N40:N49"/>
    <mergeCell ref="A51:A52"/>
    <mergeCell ref="J1:N1"/>
    <mergeCell ref="A4:A5"/>
    <mergeCell ref="B4:B5"/>
    <mergeCell ref="C4:C5"/>
    <mergeCell ref="D4:D5"/>
    <mergeCell ref="E4:E5"/>
    <mergeCell ref="F4:K4"/>
    <mergeCell ref="M4:M5"/>
    <mergeCell ref="N4:N5"/>
    <mergeCell ref="L4:L5"/>
    <mergeCell ref="A3:N3"/>
    <mergeCell ref="J2:N2"/>
  </mergeCells>
  <printOptions horizontalCentered="1"/>
  <pageMargins left="0" right="0" top="0.39370078740157483" bottom="0" header="0" footer="0"/>
  <pageSetup paperSize="9" scale="36" orientation="landscape" cellComments="asDisplayed" verticalDpi="597" r:id="rId1"/>
  <rowBreaks count="1" manualBreakCount="1">
    <brk id="39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3EF66-74D1-4DDF-BD56-14D9AAE382E9}">
  <dimension ref="A1:V28"/>
  <sheetViews>
    <sheetView zoomScale="51" zoomScaleNormal="51" zoomScaleSheetLayoutView="63" workbookViewId="0">
      <selection activeCell="C16" sqref="C16"/>
    </sheetView>
  </sheetViews>
  <sheetFormatPr defaultRowHeight="15"/>
  <cols>
    <col min="1" max="1" width="14.42578125" style="197" customWidth="1"/>
    <col min="2" max="2" width="73.140625" style="198" customWidth="1"/>
    <col min="3" max="3" width="38" style="198" bestFit="1" customWidth="1"/>
    <col min="4" max="5" width="36.28515625" style="198" bestFit="1" customWidth="1"/>
    <col min="6" max="6" width="27.140625" style="198" bestFit="1" customWidth="1"/>
    <col min="7" max="7" width="26.28515625" style="198" bestFit="1" customWidth="1"/>
    <col min="8" max="8" width="27.140625" style="198" bestFit="1" customWidth="1"/>
    <col min="9" max="9" width="23.7109375" style="198" customWidth="1"/>
    <col min="10" max="10" width="27.140625" style="198" bestFit="1" customWidth="1"/>
    <col min="11" max="11" width="32.85546875" style="199" bestFit="1" customWidth="1"/>
    <col min="12" max="12" width="20.42578125" style="199" customWidth="1"/>
    <col min="13" max="13" width="22.7109375" style="200" customWidth="1"/>
    <col min="14" max="14" width="29.42578125" style="199" bestFit="1" customWidth="1"/>
    <col min="15" max="15" width="26.28515625" style="199" bestFit="1" customWidth="1"/>
    <col min="16" max="16" width="27.140625" style="201" bestFit="1" customWidth="1"/>
    <col min="17" max="17" width="26.140625" style="201" customWidth="1"/>
    <col min="18" max="18" width="30" style="198" customWidth="1"/>
    <col min="19" max="19" width="25.5703125" style="198" customWidth="1"/>
    <col min="20" max="20" width="28.42578125" style="198" bestFit="1" customWidth="1"/>
    <col min="21" max="21" width="32" style="198" hidden="1" customWidth="1"/>
    <col min="22" max="22" width="34.85546875" style="198" customWidth="1"/>
    <col min="23" max="16384" width="9.140625" style="198"/>
  </cols>
  <sheetData>
    <row r="1" spans="1:22" ht="26.25" customHeight="1">
      <c r="P1" s="388" t="s">
        <v>198</v>
      </c>
      <c r="Q1" s="388"/>
      <c r="R1" s="388"/>
      <c r="S1" s="388"/>
      <c r="T1" s="388"/>
      <c r="U1" s="388"/>
      <c r="V1" s="388"/>
    </row>
    <row r="2" spans="1:22" ht="26.25" customHeight="1">
      <c r="P2" s="388"/>
      <c r="Q2" s="388"/>
      <c r="R2" s="388"/>
      <c r="S2" s="388"/>
      <c r="T2" s="388"/>
      <c r="U2" s="388"/>
      <c r="V2" s="388"/>
    </row>
    <row r="3" spans="1:22" ht="114.75" customHeight="1" thickBot="1"/>
    <row r="4" spans="1:22" s="202" customFormat="1" ht="88.5" customHeight="1">
      <c r="A4" s="389" t="s">
        <v>140</v>
      </c>
      <c r="B4" s="391" t="s">
        <v>0</v>
      </c>
      <c r="C4" s="393" t="s">
        <v>141</v>
      </c>
      <c r="D4" s="393"/>
      <c r="E4" s="393"/>
      <c r="F4" s="394" t="s">
        <v>142</v>
      </c>
      <c r="G4" s="396" t="s">
        <v>18</v>
      </c>
      <c r="H4" s="397"/>
      <c r="I4" s="398" t="s">
        <v>143</v>
      </c>
      <c r="J4" s="394" t="s">
        <v>144</v>
      </c>
      <c r="K4" s="400" t="s">
        <v>18</v>
      </c>
      <c r="L4" s="400"/>
      <c r="M4" s="400"/>
      <c r="N4" s="400"/>
      <c r="O4" s="401"/>
      <c r="P4" s="379" t="s">
        <v>145</v>
      </c>
      <c r="Q4" s="381" t="s">
        <v>146</v>
      </c>
      <c r="R4" s="383" t="s">
        <v>147</v>
      </c>
      <c r="S4" s="383"/>
      <c r="T4" s="383"/>
      <c r="U4" s="384" t="s">
        <v>148</v>
      </c>
      <c r="V4" s="386" t="s">
        <v>1</v>
      </c>
    </row>
    <row r="5" spans="1:22" s="208" customFormat="1" ht="105.75" customHeight="1" thickBot="1">
      <c r="A5" s="390"/>
      <c r="B5" s="392"/>
      <c r="C5" s="203" t="s">
        <v>149</v>
      </c>
      <c r="D5" s="203" t="s">
        <v>150</v>
      </c>
      <c r="E5" s="203" t="s">
        <v>151</v>
      </c>
      <c r="F5" s="395"/>
      <c r="G5" s="204" t="s">
        <v>152</v>
      </c>
      <c r="H5" s="203" t="s">
        <v>153</v>
      </c>
      <c r="I5" s="399"/>
      <c r="J5" s="395"/>
      <c r="K5" s="205" t="s">
        <v>154</v>
      </c>
      <c r="L5" s="206" t="s">
        <v>155</v>
      </c>
      <c r="M5" s="207" t="s">
        <v>156</v>
      </c>
      <c r="N5" s="206" t="s">
        <v>157</v>
      </c>
      <c r="O5" s="206" t="s">
        <v>158</v>
      </c>
      <c r="P5" s="380"/>
      <c r="Q5" s="382"/>
      <c r="R5" s="203" t="s">
        <v>149</v>
      </c>
      <c r="S5" s="203" t="s">
        <v>150</v>
      </c>
      <c r="T5" s="203" t="s">
        <v>151</v>
      </c>
      <c r="U5" s="385"/>
      <c r="V5" s="387"/>
    </row>
    <row r="6" spans="1:22" s="211" customFormat="1" ht="53.25" thickBot="1">
      <c r="A6" s="293" t="s">
        <v>4</v>
      </c>
      <c r="B6" s="294" t="s">
        <v>159</v>
      </c>
      <c r="C6" s="295">
        <v>8552530.9499999993</v>
      </c>
      <c r="D6" s="295">
        <v>0</v>
      </c>
      <c r="E6" s="295">
        <v>0</v>
      </c>
      <c r="F6" s="296">
        <v>0</v>
      </c>
      <c r="G6" s="296">
        <v>0</v>
      </c>
      <c r="H6" s="296">
        <v>0</v>
      </c>
      <c r="I6" s="296"/>
      <c r="J6" s="296">
        <v>71094</v>
      </c>
      <c r="K6" s="296">
        <v>9000</v>
      </c>
      <c r="L6" s="296">
        <v>0</v>
      </c>
      <c r="M6" s="296">
        <v>0</v>
      </c>
      <c r="N6" s="296">
        <v>0</v>
      </c>
      <c r="O6" s="296">
        <v>62094</v>
      </c>
      <c r="P6" s="296"/>
      <c r="Q6" s="296">
        <v>0</v>
      </c>
      <c r="R6" s="297">
        <v>8481437</v>
      </c>
      <c r="S6" s="296">
        <v>0</v>
      </c>
      <c r="T6" s="296">
        <v>0</v>
      </c>
      <c r="U6" s="209">
        <f>SUM(U7:U8)</f>
        <v>0</v>
      </c>
      <c r="V6" s="210"/>
    </row>
    <row r="7" spans="1:22" s="202" customFormat="1" ht="54" customHeight="1" thickBot="1">
      <c r="A7" s="226" t="s">
        <v>160</v>
      </c>
      <c r="B7" s="213" t="s">
        <v>161</v>
      </c>
      <c r="C7" s="227">
        <v>8453247.9499999993</v>
      </c>
      <c r="D7" s="227"/>
      <c r="E7" s="227"/>
      <c r="F7" s="220">
        <v>0</v>
      </c>
      <c r="G7" s="219"/>
      <c r="H7" s="219"/>
      <c r="I7" s="219"/>
      <c r="J7" s="220">
        <v>0</v>
      </c>
      <c r="K7" s="224"/>
      <c r="L7" s="224"/>
      <c r="M7" s="222"/>
      <c r="N7" s="221"/>
      <c r="O7" s="221"/>
      <c r="P7" s="221"/>
      <c r="Q7" s="221"/>
      <c r="R7" s="218">
        <v>8453248</v>
      </c>
      <c r="S7" s="219"/>
      <c r="T7" s="219"/>
      <c r="U7" s="225"/>
      <c r="V7" s="228" t="s">
        <v>162</v>
      </c>
    </row>
    <row r="8" spans="1:22" s="202" customFormat="1" ht="54" customHeight="1" thickBot="1">
      <c r="A8" s="226" t="s">
        <v>163</v>
      </c>
      <c r="B8" s="213" t="s">
        <v>164</v>
      </c>
      <c r="C8" s="227">
        <v>99283</v>
      </c>
      <c r="D8" s="227"/>
      <c r="E8" s="227"/>
      <c r="F8" s="220">
        <v>0</v>
      </c>
      <c r="G8" s="219"/>
      <c r="H8" s="219"/>
      <c r="I8" s="219"/>
      <c r="J8" s="220">
        <v>71094</v>
      </c>
      <c r="K8" s="224">
        <v>9000</v>
      </c>
      <c r="L8" s="224"/>
      <c r="M8" s="222"/>
      <c r="N8" s="221"/>
      <c r="O8" s="221">
        <v>62094</v>
      </c>
      <c r="P8" s="221"/>
      <c r="Q8" s="221"/>
      <c r="R8" s="218">
        <v>28189</v>
      </c>
      <c r="S8" s="219"/>
      <c r="T8" s="219"/>
      <c r="U8" s="225"/>
      <c r="V8" s="228" t="s">
        <v>35</v>
      </c>
    </row>
    <row r="9" spans="1:22" s="231" customFormat="1" ht="53.25" thickBot="1">
      <c r="A9" s="298" t="s">
        <v>5</v>
      </c>
      <c r="B9" s="299" t="s">
        <v>165</v>
      </c>
      <c r="C9" s="300">
        <v>0</v>
      </c>
      <c r="D9" s="300">
        <v>148042.47</v>
      </c>
      <c r="E9" s="300">
        <v>3569.13</v>
      </c>
      <c r="F9" s="301">
        <v>276882</v>
      </c>
      <c r="G9" s="301">
        <v>276882</v>
      </c>
      <c r="H9" s="301"/>
      <c r="I9" s="301"/>
      <c r="J9" s="301">
        <v>542286</v>
      </c>
      <c r="K9" s="301"/>
      <c r="L9" s="301"/>
      <c r="M9" s="301"/>
      <c r="N9" s="301">
        <v>542286</v>
      </c>
      <c r="O9" s="301"/>
      <c r="P9" s="301"/>
      <c r="Q9" s="301"/>
      <c r="R9" s="302">
        <v>-125930</v>
      </c>
      <c r="S9" s="301">
        <v>5000</v>
      </c>
      <c r="T9" s="301"/>
      <c r="U9" s="229">
        <f>U10+U11</f>
        <v>279952</v>
      </c>
      <c r="V9" s="230"/>
    </row>
    <row r="10" spans="1:22" s="202" customFormat="1" ht="45.75" customHeight="1">
      <c r="A10" s="232" t="s">
        <v>166</v>
      </c>
      <c r="B10" s="233" t="s">
        <v>167</v>
      </c>
      <c r="C10" s="234"/>
      <c r="D10" s="234">
        <v>144505.71</v>
      </c>
      <c r="E10" s="234"/>
      <c r="F10" s="214">
        <v>148882</v>
      </c>
      <c r="G10" s="215">
        <v>148882</v>
      </c>
      <c r="H10" s="215"/>
      <c r="I10" s="215"/>
      <c r="J10" s="214">
        <v>396286</v>
      </c>
      <c r="K10" s="235"/>
      <c r="L10" s="235"/>
      <c r="M10" s="236"/>
      <c r="N10" s="237">
        <v>396286</v>
      </c>
      <c r="O10" s="235"/>
      <c r="P10" s="238"/>
      <c r="Q10" s="238"/>
      <c r="R10" s="239">
        <v>-102898</v>
      </c>
      <c r="S10" s="215"/>
      <c r="T10" s="215"/>
      <c r="U10" s="240">
        <v>256920</v>
      </c>
      <c r="V10" s="376" t="s">
        <v>168</v>
      </c>
    </row>
    <row r="11" spans="1:22" s="202" customFormat="1" ht="45.75" customHeight="1" thickBot="1">
      <c r="A11" s="241" t="s">
        <v>169</v>
      </c>
      <c r="B11" s="242" t="s">
        <v>170</v>
      </c>
      <c r="C11" s="243"/>
      <c r="D11" s="243">
        <v>3536.76</v>
      </c>
      <c r="E11" s="243">
        <v>3569.13</v>
      </c>
      <c r="F11" s="244">
        <v>128000</v>
      </c>
      <c r="G11" s="245">
        <v>128000</v>
      </c>
      <c r="H11" s="246"/>
      <c r="I11" s="246"/>
      <c r="J11" s="247">
        <v>146000</v>
      </c>
      <c r="K11" s="248"/>
      <c r="L11" s="248"/>
      <c r="M11" s="249"/>
      <c r="N11" s="250">
        <v>146000</v>
      </c>
      <c r="O11" s="248"/>
      <c r="P11" s="251"/>
      <c r="Q11" s="251"/>
      <c r="R11" s="239">
        <v>-23032</v>
      </c>
      <c r="S11" s="245">
        <v>5000</v>
      </c>
      <c r="T11" s="245"/>
      <c r="U11" s="252">
        <f>-R11</f>
        <v>23032</v>
      </c>
      <c r="V11" s="377"/>
    </row>
    <row r="12" spans="1:22" s="211" customFormat="1" ht="51" customHeight="1" thickBot="1">
      <c r="A12" s="298" t="s">
        <v>6</v>
      </c>
      <c r="B12" s="299" t="s">
        <v>171</v>
      </c>
      <c r="C12" s="300">
        <v>5629818.1299999999</v>
      </c>
      <c r="D12" s="300">
        <v>1229219.67</v>
      </c>
      <c r="E12" s="300">
        <v>66831.83</v>
      </c>
      <c r="F12" s="301">
        <v>5607037</v>
      </c>
      <c r="G12" s="301">
        <v>5594712</v>
      </c>
      <c r="H12" s="301">
        <v>12325</v>
      </c>
      <c r="I12" s="301"/>
      <c r="J12" s="301">
        <v>4985628</v>
      </c>
      <c r="K12" s="301">
        <v>563600</v>
      </c>
      <c r="L12" s="301">
        <v>135000</v>
      </c>
      <c r="M12" s="301">
        <v>570538</v>
      </c>
      <c r="N12" s="301">
        <v>3143490</v>
      </c>
      <c r="O12" s="301">
        <v>573000</v>
      </c>
      <c r="P12" s="301">
        <v>0</v>
      </c>
      <c r="Q12" s="301"/>
      <c r="R12" s="303">
        <v>6557549</v>
      </c>
      <c r="S12" s="301">
        <v>1550000</v>
      </c>
      <c r="T12" s="301">
        <v>97000</v>
      </c>
      <c r="U12" s="229">
        <f>U13+U14+U15</f>
        <v>0</v>
      </c>
      <c r="V12" s="230"/>
    </row>
    <row r="13" spans="1:22" s="202" customFormat="1" ht="46.5" customHeight="1">
      <c r="A13" s="232" t="s">
        <v>172</v>
      </c>
      <c r="B13" s="233" t="s">
        <v>173</v>
      </c>
      <c r="C13" s="234">
        <v>273956.58</v>
      </c>
      <c r="D13" s="253">
        <v>3370.2</v>
      </c>
      <c r="E13" s="234">
        <v>3558.68</v>
      </c>
      <c r="F13" s="214">
        <v>243000</v>
      </c>
      <c r="G13" s="215">
        <v>243000</v>
      </c>
      <c r="H13" s="215"/>
      <c r="I13" s="215"/>
      <c r="J13" s="214">
        <v>258000</v>
      </c>
      <c r="K13" s="216">
        <v>82000</v>
      </c>
      <c r="L13" s="216">
        <v>14000</v>
      </c>
      <c r="M13" s="217"/>
      <c r="N13" s="216">
        <v>162000</v>
      </c>
      <c r="O13" s="216"/>
      <c r="P13" s="216"/>
      <c r="Q13" s="216"/>
      <c r="R13" s="254">
        <v>258768</v>
      </c>
      <c r="S13" s="215"/>
      <c r="T13" s="215"/>
      <c r="U13" s="240"/>
      <c r="V13" s="255" t="s">
        <v>2</v>
      </c>
    </row>
    <row r="14" spans="1:22" s="202" customFormat="1" ht="46.5" customHeight="1">
      <c r="A14" s="212" t="s">
        <v>174</v>
      </c>
      <c r="B14" s="213" t="s">
        <v>175</v>
      </c>
      <c r="C14" s="227">
        <v>599252.16</v>
      </c>
      <c r="D14" s="227">
        <v>2395.54</v>
      </c>
      <c r="E14" s="227">
        <v>47.96</v>
      </c>
      <c r="F14" s="220">
        <v>535000</v>
      </c>
      <c r="G14" s="219">
        <v>535000</v>
      </c>
      <c r="H14" s="219"/>
      <c r="I14" s="219"/>
      <c r="J14" s="220">
        <v>564000</v>
      </c>
      <c r="K14" s="221">
        <v>2500</v>
      </c>
      <c r="L14" s="221">
        <v>500</v>
      </c>
      <c r="M14" s="222">
        <v>23000</v>
      </c>
      <c r="N14" s="221">
        <v>465000</v>
      </c>
      <c r="O14" s="221">
        <v>73000</v>
      </c>
      <c r="P14" s="221"/>
      <c r="Q14" s="221"/>
      <c r="R14" s="254">
        <v>594600</v>
      </c>
      <c r="S14" s="219"/>
      <c r="T14" s="219">
        <v>22000</v>
      </c>
      <c r="U14" s="223"/>
      <c r="V14" s="256" t="s">
        <v>176</v>
      </c>
    </row>
    <row r="15" spans="1:22" s="202" customFormat="1" ht="81.75" customHeight="1" thickBot="1">
      <c r="A15" s="304" t="s">
        <v>177</v>
      </c>
      <c r="B15" s="305" t="s">
        <v>178</v>
      </c>
      <c r="C15" s="306">
        <v>4756609.3899999997</v>
      </c>
      <c r="D15" s="306">
        <v>1223453.93</v>
      </c>
      <c r="E15" s="306">
        <v>63225.189999999995</v>
      </c>
      <c r="F15" s="307">
        <v>4829037</v>
      </c>
      <c r="G15" s="308">
        <v>4816712</v>
      </c>
      <c r="H15" s="308">
        <v>12325</v>
      </c>
      <c r="I15" s="308"/>
      <c r="J15" s="307">
        <v>4163628</v>
      </c>
      <c r="K15" s="309">
        <v>479100</v>
      </c>
      <c r="L15" s="309">
        <v>120500</v>
      </c>
      <c r="M15" s="310">
        <v>547538</v>
      </c>
      <c r="N15" s="309">
        <v>2516490</v>
      </c>
      <c r="O15" s="309">
        <v>500000</v>
      </c>
      <c r="P15" s="309">
        <v>0</v>
      </c>
      <c r="Q15" s="309">
        <v>0</v>
      </c>
      <c r="R15" s="311">
        <v>5704181</v>
      </c>
      <c r="S15" s="308">
        <v>1550000</v>
      </c>
      <c r="T15" s="308">
        <v>75000</v>
      </c>
      <c r="U15" s="240"/>
      <c r="V15" s="257" t="s">
        <v>179</v>
      </c>
    </row>
    <row r="16" spans="1:22" s="211" customFormat="1" ht="78.75" thickBot="1">
      <c r="A16" s="298" t="s">
        <v>7</v>
      </c>
      <c r="B16" s="299" t="s">
        <v>180</v>
      </c>
      <c r="C16" s="300">
        <v>22005603.289999999</v>
      </c>
      <c r="D16" s="300">
        <v>2275248.2999999998</v>
      </c>
      <c r="E16" s="300">
        <v>1784150</v>
      </c>
      <c r="F16" s="301">
        <v>14000000</v>
      </c>
      <c r="G16" s="312"/>
      <c r="H16" s="312">
        <v>14000000</v>
      </c>
      <c r="I16" s="312"/>
      <c r="J16" s="301">
        <v>5120000</v>
      </c>
      <c r="K16" s="313"/>
      <c r="L16" s="313"/>
      <c r="M16" s="314"/>
      <c r="N16" s="315">
        <v>4470000</v>
      </c>
      <c r="O16" s="315">
        <v>650000</v>
      </c>
      <c r="P16" s="301">
        <v>9001000</v>
      </c>
      <c r="Q16" s="301">
        <v>4670000</v>
      </c>
      <c r="R16" s="301">
        <v>16980702</v>
      </c>
      <c r="S16" s="301">
        <v>725000</v>
      </c>
      <c r="T16" s="301"/>
      <c r="U16" s="229" t="e">
        <f>-U11-U15-U17-U7-U22</f>
        <v>#REF!</v>
      </c>
      <c r="V16" s="260" t="s">
        <v>168</v>
      </c>
    </row>
    <row r="17" spans="1:22" s="211" customFormat="1" ht="56.25" customHeight="1" thickBot="1">
      <c r="A17" s="316" t="s">
        <v>8</v>
      </c>
      <c r="B17" s="317" t="s">
        <v>181</v>
      </c>
      <c r="C17" s="318">
        <v>4073141.5999999996</v>
      </c>
      <c r="D17" s="318">
        <v>219959.21</v>
      </c>
      <c r="E17" s="318">
        <v>2399332.8600000003</v>
      </c>
      <c r="F17" s="319">
        <v>1521300</v>
      </c>
      <c r="G17" s="319">
        <v>1096300</v>
      </c>
      <c r="H17" s="319">
        <v>425000</v>
      </c>
      <c r="I17" s="319"/>
      <c r="J17" s="319">
        <v>7454281</v>
      </c>
      <c r="K17" s="319">
        <v>387381</v>
      </c>
      <c r="L17" s="319">
        <v>22000</v>
      </c>
      <c r="M17" s="319">
        <v>0</v>
      </c>
      <c r="N17" s="319">
        <v>515900</v>
      </c>
      <c r="O17" s="319">
        <v>6529000</v>
      </c>
      <c r="P17" s="319"/>
      <c r="Q17" s="319">
        <v>0</v>
      </c>
      <c r="R17" s="320">
        <v>2186523</v>
      </c>
      <c r="S17" s="319">
        <v>0</v>
      </c>
      <c r="T17" s="319">
        <v>1350000</v>
      </c>
      <c r="U17" s="261" t="e">
        <f>U20</f>
        <v>#REF!</v>
      </c>
      <c r="V17" s="262"/>
    </row>
    <row r="18" spans="1:22" s="263" customFormat="1" ht="79.5" customHeight="1">
      <c r="A18" s="264" t="s">
        <v>182</v>
      </c>
      <c r="B18" s="265" t="s">
        <v>183</v>
      </c>
      <c r="C18" s="227">
        <v>57885.179999999993</v>
      </c>
      <c r="D18" s="227"/>
      <c r="E18" s="227"/>
      <c r="F18" s="220">
        <v>47300</v>
      </c>
      <c r="G18" s="219">
        <v>32300</v>
      </c>
      <c r="H18" s="219">
        <v>15000</v>
      </c>
      <c r="I18" s="219"/>
      <c r="J18" s="220">
        <v>93281</v>
      </c>
      <c r="K18" s="258">
        <v>61381</v>
      </c>
      <c r="L18" s="258">
        <v>0</v>
      </c>
      <c r="M18" s="259">
        <v>0</v>
      </c>
      <c r="N18" s="221">
        <v>6900</v>
      </c>
      <c r="O18" s="221">
        <v>25000</v>
      </c>
      <c r="P18" s="266"/>
      <c r="Q18" s="266"/>
      <c r="R18" s="267">
        <v>11904</v>
      </c>
      <c r="S18" s="219"/>
      <c r="T18" s="219"/>
      <c r="U18" s="223"/>
      <c r="V18" s="268" t="s">
        <v>184</v>
      </c>
    </row>
    <row r="19" spans="1:22" s="263" customFormat="1" ht="63.75" customHeight="1">
      <c r="A19" s="212" t="s">
        <v>185</v>
      </c>
      <c r="B19" s="265" t="s">
        <v>186</v>
      </c>
      <c r="C19" s="227">
        <v>823316.04</v>
      </c>
      <c r="D19" s="227"/>
      <c r="E19" s="227">
        <v>6166.72</v>
      </c>
      <c r="F19" s="220">
        <v>374000</v>
      </c>
      <c r="G19" s="219">
        <v>364000</v>
      </c>
      <c r="H19" s="219">
        <v>10000</v>
      </c>
      <c r="I19" s="219"/>
      <c r="J19" s="266">
        <v>627000</v>
      </c>
      <c r="K19" s="221">
        <v>326000</v>
      </c>
      <c r="L19" s="221">
        <v>22000</v>
      </c>
      <c r="M19" s="222"/>
      <c r="N19" s="221">
        <v>249000</v>
      </c>
      <c r="O19" s="221">
        <v>30000</v>
      </c>
      <c r="P19" s="221"/>
      <c r="Q19" s="221"/>
      <c r="R19" s="254">
        <v>564149</v>
      </c>
      <c r="S19" s="219"/>
      <c r="T19" s="219"/>
      <c r="U19" s="223"/>
      <c r="V19" s="257" t="s">
        <v>37</v>
      </c>
    </row>
    <row r="20" spans="1:22" s="263" customFormat="1" ht="101.25" customHeight="1" thickBot="1">
      <c r="A20" s="264" t="s">
        <v>187</v>
      </c>
      <c r="B20" s="265" t="s">
        <v>188</v>
      </c>
      <c r="C20" s="227">
        <v>3191940.38</v>
      </c>
      <c r="D20" s="227">
        <v>219959.21</v>
      </c>
      <c r="E20" s="227">
        <v>2393166.14</v>
      </c>
      <c r="F20" s="220">
        <v>1100000</v>
      </c>
      <c r="G20" s="219">
        <v>700000</v>
      </c>
      <c r="H20" s="219">
        <v>400000</v>
      </c>
      <c r="I20" s="219"/>
      <c r="J20" s="220">
        <v>6734000</v>
      </c>
      <c r="K20" s="221">
        <v>0</v>
      </c>
      <c r="L20" s="221">
        <v>0</v>
      </c>
      <c r="M20" s="222">
        <v>0</v>
      </c>
      <c r="N20" s="221">
        <v>260000</v>
      </c>
      <c r="O20" s="221">
        <v>6474000</v>
      </c>
      <c r="P20" s="221"/>
      <c r="Q20" s="221">
        <v>0</v>
      </c>
      <c r="R20" s="254">
        <v>1610470</v>
      </c>
      <c r="S20" s="219">
        <v>0</v>
      </c>
      <c r="T20" s="219">
        <v>1350000</v>
      </c>
      <c r="U20" s="223" t="e">
        <f>SUM(#REF!)</f>
        <v>#REF!</v>
      </c>
      <c r="V20" s="257" t="s">
        <v>168</v>
      </c>
    </row>
    <row r="21" spans="1:22" s="263" customFormat="1" ht="61.5" customHeight="1" thickBot="1">
      <c r="A21" s="321" t="s">
        <v>9</v>
      </c>
      <c r="B21" s="299" t="s">
        <v>189</v>
      </c>
      <c r="C21" s="300"/>
      <c r="D21" s="300"/>
      <c r="E21" s="300"/>
      <c r="F21" s="301">
        <v>0</v>
      </c>
      <c r="G21" s="312"/>
      <c r="H21" s="312"/>
      <c r="I21" s="301">
        <v>436080</v>
      </c>
      <c r="J21" s="301">
        <v>0</v>
      </c>
      <c r="K21" s="315"/>
      <c r="L21" s="315"/>
      <c r="M21" s="322"/>
      <c r="N21" s="315"/>
      <c r="O21" s="315"/>
      <c r="P21" s="312"/>
      <c r="Q21" s="312">
        <v>436080</v>
      </c>
      <c r="R21" s="323">
        <v>0</v>
      </c>
      <c r="S21" s="301"/>
      <c r="T21" s="301"/>
      <c r="U21" s="269"/>
      <c r="V21" s="270" t="s">
        <v>168</v>
      </c>
    </row>
    <row r="22" spans="1:22" s="263" customFormat="1" ht="61.5" customHeight="1" thickBot="1">
      <c r="A22" s="324" t="s">
        <v>11</v>
      </c>
      <c r="B22" s="299" t="s">
        <v>190</v>
      </c>
      <c r="C22" s="300"/>
      <c r="D22" s="300"/>
      <c r="E22" s="300"/>
      <c r="F22" s="301">
        <v>0</v>
      </c>
      <c r="G22" s="312"/>
      <c r="H22" s="312"/>
      <c r="I22" s="312"/>
      <c r="J22" s="301">
        <v>0</v>
      </c>
      <c r="K22" s="315"/>
      <c r="L22" s="315"/>
      <c r="M22" s="322"/>
      <c r="N22" s="312"/>
      <c r="O22" s="315"/>
      <c r="P22" s="312"/>
      <c r="Q22" s="312">
        <v>300000</v>
      </c>
      <c r="R22" s="323">
        <v>-300000</v>
      </c>
      <c r="S22" s="301"/>
      <c r="T22" s="301"/>
      <c r="U22" s="269">
        <f>-R22</f>
        <v>300000</v>
      </c>
      <c r="V22" s="270" t="s">
        <v>168</v>
      </c>
    </row>
    <row r="23" spans="1:22" s="263" customFormat="1" ht="80.45" customHeight="1" thickBot="1">
      <c r="A23" s="321" t="s">
        <v>191</v>
      </c>
      <c r="B23" s="299" t="s">
        <v>192</v>
      </c>
      <c r="C23" s="300">
        <v>347764.64</v>
      </c>
      <c r="D23" s="300">
        <v>12794.67</v>
      </c>
      <c r="E23" s="300"/>
      <c r="F23" s="301">
        <v>0</v>
      </c>
      <c r="G23" s="312"/>
      <c r="H23" s="312"/>
      <c r="I23" s="312"/>
      <c r="J23" s="301">
        <v>0</v>
      </c>
      <c r="K23" s="315"/>
      <c r="L23" s="315"/>
      <c r="M23" s="322"/>
      <c r="N23" s="315"/>
      <c r="O23" s="315"/>
      <c r="P23" s="312"/>
      <c r="Q23" s="312"/>
      <c r="R23" s="325">
        <v>260559</v>
      </c>
      <c r="S23" s="312">
        <v>100000</v>
      </c>
      <c r="T23" s="301"/>
      <c r="U23" s="269" t="e">
        <f>-U10-#REF!</f>
        <v>#REF!</v>
      </c>
      <c r="V23" s="271" t="s">
        <v>168</v>
      </c>
    </row>
    <row r="24" spans="1:22" s="263" customFormat="1" ht="132" thickBot="1">
      <c r="A24" s="321" t="s">
        <v>193</v>
      </c>
      <c r="B24" s="299" t="s">
        <v>194</v>
      </c>
      <c r="C24" s="300">
        <v>1112277.69</v>
      </c>
      <c r="D24" s="300">
        <v>1101397</v>
      </c>
      <c r="E24" s="300"/>
      <c r="F24" s="301">
        <v>0</v>
      </c>
      <c r="G24" s="312"/>
      <c r="H24" s="312"/>
      <c r="I24" s="312"/>
      <c r="J24" s="301">
        <v>0</v>
      </c>
      <c r="K24" s="315"/>
      <c r="L24" s="315"/>
      <c r="M24" s="322"/>
      <c r="N24" s="315"/>
      <c r="O24" s="315"/>
      <c r="P24" s="312"/>
      <c r="Q24" s="312"/>
      <c r="R24" s="325">
        <v>1213675</v>
      </c>
      <c r="S24" s="312">
        <v>1000000</v>
      </c>
      <c r="T24" s="301"/>
      <c r="U24" s="269"/>
      <c r="V24" s="271" t="s">
        <v>168</v>
      </c>
    </row>
    <row r="25" spans="1:22" s="278" customFormat="1" ht="76.7" customHeight="1" thickBot="1">
      <c r="A25" s="272"/>
      <c r="B25" s="273" t="s">
        <v>130</v>
      </c>
      <c r="C25" s="274">
        <v>41721136.299999997</v>
      </c>
      <c r="D25" s="274">
        <v>4986661.3199999994</v>
      </c>
      <c r="E25" s="274">
        <v>4253883.82</v>
      </c>
      <c r="F25" s="275">
        <v>21405219</v>
      </c>
      <c r="G25" s="275">
        <v>6967894</v>
      </c>
      <c r="H25" s="275">
        <v>14437325</v>
      </c>
      <c r="I25" s="275">
        <v>436080</v>
      </c>
      <c r="J25" s="275">
        <v>18173289</v>
      </c>
      <c r="K25" s="275">
        <v>959981</v>
      </c>
      <c r="L25" s="275">
        <v>157000</v>
      </c>
      <c r="M25" s="275">
        <v>570538</v>
      </c>
      <c r="N25" s="275">
        <v>8671676</v>
      </c>
      <c r="O25" s="275">
        <v>7814094</v>
      </c>
      <c r="P25" s="275">
        <v>9001000</v>
      </c>
      <c r="Q25" s="275">
        <v>5406080</v>
      </c>
      <c r="R25" s="276">
        <v>35254515</v>
      </c>
      <c r="S25" s="275">
        <v>3380000</v>
      </c>
      <c r="T25" s="275">
        <v>1447000</v>
      </c>
      <c r="U25" s="277" t="e">
        <f>U6+U9+U12+U16+U17+U21+#REF!+U23+U24+U22</f>
        <v>#REF!</v>
      </c>
      <c r="V25" s="230"/>
    </row>
    <row r="26" spans="1:22" s="278" customFormat="1" ht="29.25" customHeight="1">
      <c r="A26" s="279"/>
      <c r="B26" s="280"/>
      <c r="C26" s="281"/>
      <c r="D26" s="281"/>
      <c r="E26" s="281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3"/>
      <c r="S26" s="282"/>
      <c r="T26" s="282"/>
      <c r="U26" s="284"/>
      <c r="V26" s="285"/>
    </row>
    <row r="27" spans="1:22" s="278" customFormat="1" ht="45.75" customHeight="1">
      <c r="A27" s="286"/>
      <c r="B27" s="287"/>
      <c r="C27" s="288"/>
      <c r="D27" s="281"/>
      <c r="E27" s="281"/>
      <c r="F27" s="282"/>
      <c r="G27" s="282"/>
      <c r="H27" s="282"/>
      <c r="I27" s="282"/>
      <c r="J27" s="282"/>
      <c r="K27" s="282"/>
      <c r="L27" s="282"/>
      <c r="M27" s="282"/>
      <c r="N27" s="282"/>
      <c r="O27" s="282"/>
      <c r="P27" s="282"/>
      <c r="Q27" s="282"/>
      <c r="R27" s="289"/>
      <c r="S27" s="289"/>
      <c r="T27" s="289"/>
      <c r="U27" s="284"/>
      <c r="V27" s="285"/>
    </row>
    <row r="28" spans="1:22" s="278" customFormat="1" ht="66.2" customHeight="1">
      <c r="A28" s="378" t="s">
        <v>195</v>
      </c>
      <c r="B28" s="378"/>
      <c r="C28" s="290"/>
      <c r="D28" s="290"/>
      <c r="E28" s="290"/>
      <c r="F28" s="291"/>
      <c r="G28" s="291"/>
      <c r="H28" s="291"/>
      <c r="I28" s="291"/>
      <c r="J28" s="291"/>
      <c r="K28" s="291"/>
      <c r="L28" s="291"/>
      <c r="M28" s="291"/>
      <c r="N28" s="291"/>
      <c r="O28" s="291"/>
      <c r="P28" s="291"/>
      <c r="Q28" s="291"/>
      <c r="R28" s="292"/>
      <c r="S28" s="292"/>
      <c r="T28" s="292"/>
      <c r="U28" s="285"/>
      <c r="V28" s="285"/>
    </row>
  </sheetData>
  <mergeCells count="17">
    <mergeCell ref="P1:V1"/>
    <mergeCell ref="P2:V2"/>
    <mergeCell ref="A4:A5"/>
    <mergeCell ref="B4:B5"/>
    <mergeCell ref="C4:E4"/>
    <mergeCell ref="F4:F5"/>
    <mergeCell ref="G4:H4"/>
    <mergeCell ref="I4:I5"/>
    <mergeCell ref="J4:J5"/>
    <mergeCell ref="K4:O4"/>
    <mergeCell ref="V10:V11"/>
    <mergeCell ref="A28:B28"/>
    <mergeCell ref="P4:P5"/>
    <mergeCell ref="Q4:Q5"/>
    <mergeCell ref="R4:T4"/>
    <mergeCell ref="U4:U5"/>
    <mergeCell ref="V4:V5"/>
  </mergeCells>
  <printOptions horizontalCentered="1"/>
  <pageMargins left="0" right="0" top="1.1417322834645669" bottom="0.74803149606299213" header="0.70866141732283472" footer="0.31496062992125984"/>
  <pageSetup paperSize="9" scale="21" orientation="landscape" verticalDpi="597" r:id="rId1"/>
  <headerFooter>
    <oddHeader>&amp;L &amp;C&amp;26
PLAN FINANSOWY DZIAŁALNOŚCI POZABUDŻETOWEJ AKADEMII - REALIZOWANY CENTRALNIE (w zł)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6</vt:i4>
      </vt:variant>
    </vt:vector>
  </HeadingPairs>
  <TitlesOfParts>
    <vt:vector size="9" baseType="lpstr">
      <vt:lpstr>Załącznik Nr 1</vt:lpstr>
      <vt:lpstr>Załącznik Nr 2</vt:lpstr>
      <vt:lpstr>Załącznik Nr 3</vt:lpstr>
      <vt:lpstr>'Załącznik Nr 1'!Obszar_wydruku</vt:lpstr>
      <vt:lpstr>'Załącznik Nr 2'!Obszar_wydruku</vt:lpstr>
      <vt:lpstr>'Załącznik Nr 3'!Obszar_wydruku</vt:lpstr>
      <vt:lpstr>'Załącznik Nr 1'!Tytuły_wydruku</vt:lpstr>
      <vt:lpstr>'Załącznik Nr 2'!Tytuły_wydruku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2021-07-02T10:55:31Z</cp:lastPrinted>
  <dcterms:created xsi:type="dcterms:W3CDTF">2004-03-15T09:27:32Z</dcterms:created>
  <dcterms:modified xsi:type="dcterms:W3CDTF">2021-07-02T11:02:32Z</dcterms:modified>
</cp:coreProperties>
</file>