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dunaj\Desktop\"/>
    </mc:Choice>
  </mc:AlternateContent>
  <xr:revisionPtr revIDLastSave="0" documentId="13_ncr:1_{7638CA96-06AA-4EBA-B77C-CB674EDCD0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 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I151" i="1" s="1"/>
  <c r="J151" i="1" s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I154" i="1"/>
  <c r="F151" i="1"/>
  <c r="F152" i="1"/>
  <c r="F153" i="1"/>
  <c r="F154" i="1"/>
  <c r="I153" i="1" l="1"/>
  <c r="I152" i="1"/>
  <c r="J152" i="1" s="1"/>
  <c r="J154" i="1"/>
  <c r="J153" i="1"/>
  <c r="B23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4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F7" i="1"/>
  <c r="I7" i="1"/>
  <c r="N7" i="1"/>
  <c r="F8" i="1"/>
  <c r="I8" i="1"/>
  <c r="J8" i="1" s="1"/>
  <c r="N8" i="1"/>
  <c r="F9" i="1"/>
  <c r="I9" i="1"/>
  <c r="J9" i="1" s="1"/>
  <c r="N9" i="1"/>
  <c r="F10" i="1"/>
  <c r="I10" i="1"/>
  <c r="J10" i="1" s="1"/>
  <c r="F16" i="1"/>
  <c r="F109" i="1"/>
  <c r="J7" i="1" l="1"/>
  <c r="G203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N183" i="1"/>
  <c r="F183" i="1"/>
  <c r="N182" i="1"/>
  <c r="I182" i="1"/>
  <c r="J182" i="1" s="1"/>
  <c r="F182" i="1"/>
  <c r="N181" i="1"/>
  <c r="F181" i="1"/>
  <c r="F65" i="1"/>
  <c r="I65" i="1"/>
  <c r="F149" i="1"/>
  <c r="I149" i="1"/>
  <c r="F136" i="1"/>
  <c r="I136" i="1"/>
  <c r="F133" i="1"/>
  <c r="I133" i="1"/>
  <c r="F81" i="1"/>
  <c r="F80" i="1"/>
  <c r="F67" i="1"/>
  <c r="I67" i="1"/>
  <c r="J67" i="1" s="1"/>
  <c r="I81" i="1" l="1"/>
  <c r="J81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203" i="1"/>
  <c r="J203" i="1" s="1"/>
  <c r="I181" i="1"/>
  <c r="J181" i="1" s="1"/>
  <c r="J65" i="1"/>
  <c r="J149" i="1"/>
  <c r="J136" i="1"/>
  <c r="J133" i="1"/>
  <c r="I80" i="1"/>
  <c r="J80" i="1" s="1"/>
  <c r="F64" i="1"/>
  <c r="F63" i="1"/>
  <c r="F62" i="1"/>
  <c r="F61" i="1"/>
  <c r="F60" i="1"/>
  <c r="I59" i="1"/>
  <c r="J59" i="1" s="1"/>
  <c r="F59" i="1"/>
  <c r="I58" i="1"/>
  <c r="J58" i="1" s="1"/>
  <c r="F58" i="1"/>
  <c r="F180" i="1"/>
  <c r="I180" i="1"/>
  <c r="I179" i="1"/>
  <c r="J179" i="1" s="1"/>
  <c r="F179" i="1"/>
  <c r="I178" i="1"/>
  <c r="J178" i="1" s="1"/>
  <c r="F178" i="1"/>
  <c r="I177" i="1"/>
  <c r="J177" i="1" s="1"/>
  <c r="F177" i="1"/>
  <c r="I176" i="1"/>
  <c r="J176" i="1" s="1"/>
  <c r="F176" i="1"/>
  <c r="I175" i="1"/>
  <c r="J175" i="1" s="1"/>
  <c r="F175" i="1"/>
  <c r="I174" i="1"/>
  <c r="J174" i="1" s="1"/>
  <c r="F174" i="1"/>
  <c r="I173" i="1"/>
  <c r="J173" i="1" s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0" i="1"/>
  <c r="F148" i="1"/>
  <c r="I147" i="1"/>
  <c r="F147" i="1"/>
  <c r="I146" i="1"/>
  <c r="F146" i="1"/>
  <c r="I145" i="1"/>
  <c r="J145" i="1" s="1"/>
  <c r="F145" i="1"/>
  <c r="I144" i="1"/>
  <c r="F144" i="1"/>
  <c r="I143" i="1"/>
  <c r="J143" i="1" s="1"/>
  <c r="F143" i="1"/>
  <c r="I142" i="1"/>
  <c r="J142" i="1" s="1"/>
  <c r="F142" i="1"/>
  <c r="F141" i="1"/>
  <c r="I140" i="1"/>
  <c r="F140" i="1"/>
  <c r="I139" i="1"/>
  <c r="F139" i="1"/>
  <c r="I138" i="1"/>
  <c r="F138" i="1"/>
  <c r="F137" i="1"/>
  <c r="I135" i="1"/>
  <c r="F135" i="1"/>
  <c r="F134" i="1"/>
  <c r="F132" i="1"/>
  <c r="I131" i="1"/>
  <c r="F131" i="1"/>
  <c r="F130" i="1"/>
  <c r="I129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I90" i="1"/>
  <c r="J90" i="1" s="1"/>
  <c r="F90" i="1"/>
  <c r="I89" i="1"/>
  <c r="J89" i="1" s="1"/>
  <c r="F89" i="1"/>
  <c r="I88" i="1"/>
  <c r="J88" i="1" s="1"/>
  <c r="F88" i="1"/>
  <c r="I87" i="1"/>
  <c r="J87" i="1" s="1"/>
  <c r="F87" i="1"/>
  <c r="I86" i="1"/>
  <c r="J86" i="1" s="1"/>
  <c r="F86" i="1"/>
  <c r="I85" i="1"/>
  <c r="J85" i="1" s="1"/>
  <c r="F85" i="1"/>
  <c r="I84" i="1"/>
  <c r="J84" i="1" s="1"/>
  <c r="F84" i="1"/>
  <c r="I83" i="1"/>
  <c r="J83" i="1" s="1"/>
  <c r="F83" i="1"/>
  <c r="I82" i="1"/>
  <c r="J82" i="1" s="1"/>
  <c r="F82" i="1"/>
  <c r="I79" i="1"/>
  <c r="J79" i="1" s="1"/>
  <c r="F79" i="1"/>
  <c r="I78" i="1"/>
  <c r="J78" i="1" s="1"/>
  <c r="F78" i="1"/>
  <c r="I77" i="1"/>
  <c r="J77" i="1" s="1"/>
  <c r="F77" i="1"/>
  <c r="I76" i="1"/>
  <c r="J76" i="1" s="1"/>
  <c r="F76" i="1"/>
  <c r="I75" i="1"/>
  <c r="J75" i="1" s="1"/>
  <c r="F75" i="1"/>
  <c r="I74" i="1"/>
  <c r="J74" i="1" s="1"/>
  <c r="F74" i="1"/>
  <c r="I73" i="1"/>
  <c r="J73" i="1" s="1"/>
  <c r="F73" i="1"/>
  <c r="I72" i="1"/>
  <c r="J72" i="1" s="1"/>
  <c r="F72" i="1"/>
  <c r="I71" i="1"/>
  <c r="J71" i="1" s="1"/>
  <c r="F71" i="1"/>
  <c r="I70" i="1"/>
  <c r="J70" i="1" s="1"/>
  <c r="F70" i="1"/>
  <c r="I69" i="1"/>
  <c r="J69" i="1" s="1"/>
  <c r="F69" i="1"/>
  <c r="I68" i="1"/>
  <c r="J68" i="1" s="1"/>
  <c r="F68" i="1"/>
  <c r="I66" i="1"/>
  <c r="J66" i="1" s="1"/>
  <c r="F66" i="1"/>
  <c r="I57" i="1"/>
  <c r="J57" i="1" s="1"/>
  <c r="F57" i="1"/>
  <c r="I56" i="1"/>
  <c r="J56" i="1" s="1"/>
  <c r="F56" i="1"/>
  <c r="I55" i="1"/>
  <c r="J55" i="1" s="1"/>
  <c r="F55" i="1"/>
  <c r="I54" i="1"/>
  <c r="J54" i="1" s="1"/>
  <c r="F54" i="1"/>
  <c r="I53" i="1"/>
  <c r="J53" i="1" s="1"/>
  <c r="F53" i="1"/>
  <c r="I52" i="1"/>
  <c r="J52" i="1" s="1"/>
  <c r="F52" i="1"/>
  <c r="I51" i="1"/>
  <c r="J51" i="1" s="1"/>
  <c r="F51" i="1"/>
  <c r="I50" i="1"/>
  <c r="J50" i="1" s="1"/>
  <c r="F50" i="1"/>
  <c r="I49" i="1"/>
  <c r="J49" i="1" s="1"/>
  <c r="F49" i="1"/>
  <c r="I48" i="1"/>
  <c r="J48" i="1" s="1"/>
  <c r="F48" i="1"/>
  <c r="F36" i="1"/>
  <c r="I36" i="1"/>
  <c r="F37" i="1"/>
  <c r="I37" i="1"/>
  <c r="F38" i="1"/>
  <c r="I38" i="1"/>
  <c r="F39" i="1"/>
  <c r="I39" i="1"/>
  <c r="F40" i="1"/>
  <c r="I40" i="1"/>
  <c r="F41" i="1"/>
  <c r="I41" i="1"/>
  <c r="F42" i="1"/>
  <c r="I42" i="1"/>
  <c r="F43" i="1"/>
  <c r="I43" i="1"/>
  <c r="F44" i="1"/>
  <c r="I44" i="1"/>
  <c r="F45" i="1"/>
  <c r="I45" i="1"/>
  <c r="F46" i="1"/>
  <c r="I46" i="1"/>
  <c r="F47" i="1"/>
  <c r="I47" i="1"/>
  <c r="F11" i="1"/>
  <c r="I11" i="1"/>
  <c r="F12" i="1"/>
  <c r="I12" i="1"/>
  <c r="F13" i="1"/>
  <c r="F14" i="1"/>
  <c r="I14" i="1"/>
  <c r="F15" i="1"/>
  <c r="I15" i="1"/>
  <c r="I16" i="1"/>
  <c r="F17" i="1"/>
  <c r="F18" i="1"/>
  <c r="I18" i="1"/>
  <c r="F19" i="1"/>
  <c r="I19" i="1"/>
  <c r="F20" i="1"/>
  <c r="I20" i="1"/>
  <c r="F21" i="1"/>
  <c r="F22" i="1"/>
  <c r="I22" i="1"/>
  <c r="F23" i="1"/>
  <c r="I23" i="1"/>
  <c r="F24" i="1"/>
  <c r="I24" i="1"/>
  <c r="F25" i="1"/>
  <c r="F26" i="1"/>
  <c r="I26" i="1"/>
  <c r="F27" i="1"/>
  <c r="I27" i="1"/>
  <c r="F28" i="1"/>
  <c r="I28" i="1"/>
  <c r="F29" i="1"/>
  <c r="F30" i="1"/>
  <c r="I30" i="1"/>
  <c r="F31" i="1"/>
  <c r="I31" i="1"/>
  <c r="F32" i="1"/>
  <c r="I32" i="1"/>
  <c r="F33" i="1"/>
  <c r="F34" i="1"/>
  <c r="I34" i="1"/>
  <c r="F35" i="1"/>
  <c r="I35" i="1"/>
  <c r="G204" i="1" l="1"/>
  <c r="I60" i="1"/>
  <c r="J60" i="1" s="1"/>
  <c r="I61" i="1"/>
  <c r="J61" i="1" s="1"/>
  <c r="I62" i="1"/>
  <c r="J62" i="1" s="1"/>
  <c r="I63" i="1"/>
  <c r="J63" i="1" s="1"/>
  <c r="I64" i="1"/>
  <c r="J64" i="1" s="1"/>
  <c r="J180" i="1"/>
  <c r="I117" i="1"/>
  <c r="J117" i="1" s="1"/>
  <c r="J129" i="1"/>
  <c r="I130" i="1"/>
  <c r="J130" i="1" s="1"/>
  <c r="J138" i="1"/>
  <c r="J146" i="1"/>
  <c r="J139" i="1"/>
  <c r="J147" i="1"/>
  <c r="J131" i="1"/>
  <c r="I132" i="1"/>
  <c r="J132" i="1" s="1"/>
  <c r="J135" i="1"/>
  <c r="I137" i="1"/>
  <c r="J137" i="1" s="1"/>
  <c r="J140" i="1"/>
  <c r="I141" i="1"/>
  <c r="J141" i="1" s="1"/>
  <c r="J144" i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34" i="1"/>
  <c r="J134" i="1" s="1"/>
  <c r="I148" i="1"/>
  <c r="J148" i="1" s="1"/>
  <c r="I150" i="1"/>
  <c r="J150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J47" i="1"/>
  <c r="J46" i="1"/>
  <c r="J45" i="1"/>
  <c r="J44" i="1"/>
  <c r="J43" i="1"/>
  <c r="J42" i="1"/>
  <c r="J41" i="1"/>
  <c r="J40" i="1"/>
  <c r="J39" i="1"/>
  <c r="J38" i="1"/>
  <c r="J37" i="1"/>
  <c r="J36" i="1"/>
  <c r="J34" i="1"/>
  <c r="J30" i="1"/>
  <c r="J18" i="1"/>
  <c r="J35" i="1"/>
  <c r="J31" i="1"/>
  <c r="J27" i="1"/>
  <c r="J23" i="1"/>
  <c r="J19" i="1"/>
  <c r="J15" i="1"/>
  <c r="J11" i="1"/>
  <c r="J26" i="1"/>
  <c r="J22" i="1"/>
  <c r="J14" i="1"/>
  <c r="I33" i="1"/>
  <c r="J33" i="1" s="1"/>
  <c r="J32" i="1"/>
  <c r="I29" i="1"/>
  <c r="J29" i="1" s="1"/>
  <c r="J28" i="1"/>
  <c r="I25" i="1"/>
  <c r="J25" i="1" s="1"/>
  <c r="J24" i="1"/>
  <c r="I21" i="1"/>
  <c r="J21" i="1" s="1"/>
  <c r="J20" i="1"/>
  <c r="I17" i="1"/>
  <c r="J17" i="1" s="1"/>
  <c r="J16" i="1"/>
  <c r="I13" i="1"/>
  <c r="J13" i="1" s="1"/>
  <c r="J12" i="1"/>
  <c r="I204" i="1" l="1"/>
  <c r="J204" i="1"/>
  <c r="N116" i="1"/>
  <c r="N115" i="1"/>
  <c r="N114" i="1"/>
  <c r="N47" i="1"/>
  <c r="N46" i="1"/>
  <c r="N45" i="1"/>
  <c r="N44" i="1"/>
  <c r="N43" i="1"/>
  <c r="N42" i="1"/>
  <c r="N41" i="1"/>
  <c r="N40" i="1"/>
</calcChain>
</file>

<file path=xl/sharedStrings.xml><?xml version="1.0" encoding="utf-8"?>
<sst xmlns="http://schemas.openxmlformats.org/spreadsheetml/2006/main" count="270" uniqueCount="77">
  <si>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</si>
  <si>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</si>
  <si>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</si>
  <si>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</si>
  <si>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</si>
  <si>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</si>
  <si>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</si>
  <si>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</si>
  <si>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</si>
  <si>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</si>
  <si>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</si>
  <si>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</si>
  <si>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</si>
  <si>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</si>
  <si>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</si>
  <si>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</si>
  <si>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_Makaron Lasagne 500g</t>
  </si>
  <si>
    <t>_Makaron Łazanka 2000g</t>
  </si>
  <si>
    <t>_Makaron Nitka cięta/krajanka 2000g</t>
  </si>
  <si>
    <t>_Makaron Pappardelle szeroka wstążka 2000g</t>
  </si>
  <si>
    <t>_Makaron Penne pióra 2000g</t>
  </si>
  <si>
    <t>_Makaron Penne pióra/Świderki bezglutenowy 250g</t>
  </si>
  <si>
    <t>_Makaron Spaghetti 1000g</t>
  </si>
  <si>
    <t>_Makaron Kokardka farfalle 2000g</t>
  </si>
  <si>
    <t>_Makaron Spetzle 2500g</t>
  </si>
  <si>
    <t>szt</t>
  </si>
  <si>
    <t>kg</t>
  </si>
  <si>
    <t>op</t>
  </si>
  <si>
    <t>przedmiotem zamówienia jest sukcesywna dostawa artykułów spożywczych do Polskiej Akademii Nauk Domu Zjazdów i Konferencji w Jabłonnie                                                                                           (w okresie 12 m-cy)</t>
  </si>
  <si>
    <t>_Carry mielone</t>
  </si>
  <si>
    <t>_Gałka muszkatałowa mielona</t>
  </si>
  <si>
    <t>_Imbir mielony</t>
  </si>
  <si>
    <t>_Kurkuma mielona</t>
  </si>
  <si>
    <t>_Pieprz Czarny mielony</t>
  </si>
  <si>
    <t>_Pieprz Czarny ziarno</t>
  </si>
  <si>
    <t>_Przyprawa do Drobiu</t>
  </si>
  <si>
    <t>_Przyprawa do Flaków</t>
  </si>
  <si>
    <t>_Przyprawa do Grilla</t>
  </si>
  <si>
    <t>_Przyprawa do Ziemniaków</t>
  </si>
  <si>
    <t>_Przyprawa Uniwersalna</t>
  </si>
  <si>
    <t>_Ziele angielskie</t>
  </si>
  <si>
    <t xml:space="preserve">*UWAGA:
- Wykonawca zobowiązany jest do wypełnienia kolumn nr 5-10 </t>
  </si>
  <si>
    <t>Data i podpis przedstawiciela Wykonawcy uprawnionego do podpisywania oferty
…………………………………………………………………..</t>
  </si>
  <si>
    <t>Stawka VAT [%]</t>
  </si>
  <si>
    <t>Ciecierzyca ziarno op 5kg</t>
  </si>
  <si>
    <t>FRYTURA 5L</t>
  </si>
  <si>
    <t>_Bazylia</t>
  </si>
  <si>
    <t>_Cynamon laska</t>
  </si>
  <si>
    <t>_Czosnek  granulowany/płatki</t>
  </si>
  <si>
    <t>_Lubczyk</t>
  </si>
  <si>
    <t>_Maggi op/960g</t>
  </si>
  <si>
    <t>_Papryka słodka mielona</t>
  </si>
  <si>
    <t>_Pieprz Biały mielony</t>
  </si>
  <si>
    <t>_Pieprz Cytrynowy</t>
  </si>
  <si>
    <t>_Pieprz Czarny Młotkowany</t>
  </si>
  <si>
    <t>_Pieprz Czerwony ziarno</t>
  </si>
  <si>
    <t>_Pieprz Kolorowy ziarno</t>
  </si>
  <si>
    <t>_Pieprz Ziołowy</t>
  </si>
  <si>
    <t>_Przyprawa 5 smaków op/200g</t>
  </si>
  <si>
    <t>_Przyprawa do Ryb</t>
  </si>
  <si>
    <t>_Sól 1000g</t>
  </si>
  <si>
    <t>_Tymianek op/180g</t>
  </si>
  <si>
    <t>_Wanilia laska</t>
  </si>
  <si>
    <t>_Wasabi w proszku</t>
  </si>
  <si>
    <t xml:space="preserve">_Goździki </t>
  </si>
  <si>
    <t xml:space="preserve">_Jałowiec Owoc </t>
  </si>
  <si>
    <t>_Liść laurowy 250g</t>
  </si>
  <si>
    <t>_Majeranek op/500g</t>
  </si>
  <si>
    <t xml:space="preserve">_Oregano </t>
  </si>
  <si>
    <t>_Papryka Chili w Płatkach 300gr</t>
  </si>
  <si>
    <t>_Przyprawa Kucharek 5kg</t>
  </si>
  <si>
    <t xml:space="preserve">_Sól Morska </t>
  </si>
  <si>
    <t>_Zioła prowansalskie 0,5kg</t>
  </si>
  <si>
    <t>Kminek</t>
  </si>
  <si>
    <t>_Makaron Babuni krajanka 4-jajeczna 250g</t>
  </si>
  <si>
    <t>_Makaron Tagliatelle szeroka wstążka 2000g</t>
  </si>
  <si>
    <t>_Makaron Wstązka cięta 2000g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</si>
</sst>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  <numFmt numFmtId="166" formatCode="[$-415]#,##0"/>
    <numFmt numFmtId="167" formatCode="#,##0.00&quot; zł&quot;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</font>
    <font>
      <sz val="12"/>
      <color theme="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0"/>
      <name val="Arial"/>
      <family val="2"/>
      <charset val="238"/>
    </font>
    <font>
      <sz val="12"/>
      <name val="Calibri"/>
      <family val="2"/>
      <charset val="238"/>
    </font>
    <font>
      <sz val="12"/>
      <name val="Calibri Light"/>
      <family val="2"/>
      <charset val="238"/>
      <scheme val="major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name val="Lora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2" fillId="0" borderId="0" xfId="0" applyFont="1"/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3" fontId="17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0" xfId="0" applyFont="1"/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4" fontId="16" fillId="0" borderId="1" xfId="0" applyNumberFormat="1" applyFont="1" applyBorder="1" applyAlignment="1">
      <alignment horizontal="right" vertical="center" wrapText="1"/>
    </xf>
    <xf numFmtId="44" fontId="16" fillId="0" borderId="1" xfId="1" applyFont="1" applyBorder="1" applyAlignment="1">
      <alignment horizontal="right" vertical="center" wrapText="1"/>
    </xf>
    <xf numFmtId="9" fontId="23" fillId="0" borderId="1" xfId="0" applyNumberFormat="1" applyFont="1" applyBorder="1" applyAlignment="1">
      <alignment horizontal="center" vertical="center"/>
    </xf>
    <xf numFmtId="44" fontId="16" fillId="0" borderId="1" xfId="1" applyFont="1" applyBorder="1" applyAlignment="1">
      <alignment horizontal="center" vertical="center" wrapText="1"/>
    </xf>
    <xf numFmtId="164" fontId="24" fillId="2" borderId="0" xfId="0" applyNumberFormat="1" applyFont="1" applyFill="1" applyAlignment="1">
      <alignment horizontal="left" vertical="top" wrapText="1"/>
    </xf>
    <xf numFmtId="0" fontId="22" fillId="2" borderId="0" xfId="0" applyFont="1" applyFill="1"/>
    <xf numFmtId="164" fontId="24" fillId="2" borderId="0" xfId="0" applyNumberFormat="1" applyFont="1" applyFill="1" applyAlignment="1">
      <alignment horizontal="left" vertical="center" wrapText="1"/>
    </xf>
    <xf numFmtId="1" fontId="28" fillId="2" borderId="6" xfId="0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2" fillId="2" borderId="0" xfId="0" applyFont="1" applyFill="1" applyAlignment="1">
      <alignment vertical="center"/>
    </xf>
    <xf numFmtId="2" fontId="25" fillId="0" borderId="1" xfId="0" applyNumberFormat="1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4" fontId="16" fillId="0" borderId="1" xfId="1" applyFont="1" applyFill="1" applyBorder="1" applyAlignment="1">
      <alignment horizontal="right" vertical="center" wrapText="1"/>
    </xf>
    <xf numFmtId="44" fontId="16" fillId="0" borderId="1" xfId="1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horizontal="left" vertical="top" wrapText="1"/>
    </xf>
    <xf numFmtId="0" fontId="22" fillId="0" borderId="0" xfId="0" applyFont="1"/>
    <xf numFmtId="0" fontId="32" fillId="4" borderId="10" xfId="0" applyFont="1" applyFill="1" applyBorder="1" applyAlignment="1">
      <alignment horizontal="center" vertical="center" wrapText="1"/>
    </xf>
    <xf numFmtId="166" fontId="33" fillId="4" borderId="6" xfId="0" applyNumberFormat="1" applyFont="1" applyFill="1" applyBorder="1" applyAlignment="1">
      <alignment horizontal="center" vertical="center" wrapText="1"/>
    </xf>
    <xf numFmtId="167" fontId="34" fillId="0" borderId="6" xfId="0" applyNumberFormat="1" applyFont="1" applyBorder="1" applyAlignment="1">
      <alignment horizontal="center" vertical="center"/>
    </xf>
    <xf numFmtId="44" fontId="35" fillId="0" borderId="1" xfId="0" applyNumberFormat="1" applyFont="1" applyBorder="1" applyAlignment="1">
      <alignment horizontal="right" vertical="center" wrapText="1"/>
    </xf>
    <xf numFmtId="44" fontId="35" fillId="0" borderId="1" xfId="1" applyFont="1" applyBorder="1" applyAlignment="1">
      <alignment horizontal="right" vertical="center" wrapText="1"/>
    </xf>
    <xf numFmtId="44" fontId="35" fillId="0" borderId="1" xfId="1" applyFont="1" applyBorder="1" applyAlignment="1">
      <alignment horizontal="center" vertical="center" wrapText="1"/>
    </xf>
    <xf numFmtId="164" fontId="36" fillId="2" borderId="0" xfId="0" applyNumberFormat="1" applyFont="1" applyFill="1" applyAlignment="1">
      <alignment horizontal="left" vertical="top" wrapText="1"/>
    </xf>
    <xf numFmtId="0" fontId="31" fillId="2" borderId="0" xfId="0" applyFont="1" applyFill="1"/>
    <xf numFmtId="167" fontId="34" fillId="0" borderId="7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66" fontId="33" fillId="0" borderId="6" xfId="0" applyNumberFormat="1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44" fontId="30" fillId="0" borderId="3" xfId="0" applyNumberFormat="1" applyFont="1" applyBorder="1" applyAlignment="1">
      <alignment horizontal="right"/>
    </xf>
    <xf numFmtId="0" fontId="30" fillId="0" borderId="1" xfId="0" applyFont="1" applyBorder="1" applyAlignment="1">
      <alignment horizontal="center" vertical="center" wrapText="1"/>
    </xf>
    <xf numFmtId="44" fontId="30" fillId="0" borderId="4" xfId="0" applyNumberFormat="1" applyFont="1" applyBorder="1" applyAlignment="1">
      <alignment vertical="center" wrapText="1"/>
    </xf>
    <xf numFmtId="44" fontId="35" fillId="0" borderId="1" xfId="1" applyFont="1" applyFill="1" applyBorder="1" applyAlignment="1">
      <alignment horizontal="right" vertical="center" wrapText="1"/>
    </xf>
    <xf numFmtId="44" fontId="35" fillId="0" borderId="1" xfId="1" applyFont="1" applyFill="1" applyBorder="1" applyAlignment="1">
      <alignment horizontal="center" vertical="center" wrapText="1"/>
    </xf>
    <xf numFmtId="164" fontId="36" fillId="0" borderId="0" xfId="0" applyNumberFormat="1" applyFont="1" applyAlignment="1">
      <alignment horizontal="left" vertical="top" wrapText="1"/>
    </xf>
    <xf numFmtId="0" fontId="31" fillId="0" borderId="0" xfId="0" applyFont="1"/>
    <xf numFmtId="0" fontId="29" fillId="0" borderId="0" xfId="0" applyFont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2" borderId="1" xfId="0" applyNumberFormat="1" applyFont="1" applyFill="1" applyBorder="1" applyAlignment="1">
      <alignment wrapText="1"/>
    </xf>
    <xf numFmtId="49" fontId="25" fillId="2" borderId="6" xfId="0" applyNumberFormat="1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left" vertical="top" wrapText="1"/>
    </xf>
    <xf numFmtId="49" fontId="26" fillId="0" borderId="6" xfId="0" applyNumberFormat="1" applyFont="1" applyBorder="1" applyAlignment="1">
      <alignment horizontal="left" vertical="center" wrapText="1"/>
    </xf>
    <xf numFmtId="49" fontId="25" fillId="0" borderId="6" xfId="0" applyNumberFormat="1" applyFont="1" applyBorder="1" applyAlignment="1">
      <alignment horizontal="left" vertical="center" wrapText="1"/>
    </xf>
    <xf numFmtId="49" fontId="27" fillId="2" borderId="6" xfId="0" applyNumberFormat="1" applyFont="1" applyFill="1" applyBorder="1" applyAlignment="1">
      <alignment horizontal="left" vertical="center" wrapText="1"/>
    </xf>
    <xf numFmtId="49" fontId="27" fillId="0" borderId="6" xfId="0" applyNumberFormat="1" applyFont="1" applyBorder="1" applyAlignment="1" applyProtection="1">
      <alignment wrapText="1"/>
      <protection locked="0"/>
    </xf>
    <xf numFmtId="49" fontId="25" fillId="2" borderId="7" xfId="0" applyNumberFormat="1" applyFont="1" applyFill="1" applyBorder="1" applyAlignment="1">
      <alignment horizontal="left" vertical="center" wrapText="1"/>
    </xf>
    <xf numFmtId="49" fontId="25" fillId="2" borderId="8" xfId="0" applyNumberFormat="1" applyFont="1" applyFill="1" applyBorder="1" applyAlignment="1">
      <alignment horizontal="left" vertical="center" wrapText="1"/>
    </xf>
    <xf numFmtId="49" fontId="25" fillId="2" borderId="1" xfId="0" applyNumberFormat="1" applyFont="1" applyFill="1" applyBorder="1" applyAlignment="1">
      <alignment horizontal="left" vertical="center" wrapText="1"/>
    </xf>
    <xf numFmtId="49" fontId="25" fillId="2" borderId="9" xfId="0" applyNumberFormat="1" applyFont="1" applyFill="1" applyBorder="1" applyAlignment="1">
      <alignment horizontal="left" vertical="center" wrapText="1"/>
    </xf>
    <xf numFmtId="49" fontId="25" fillId="0" borderId="9" xfId="0" applyNumberFormat="1" applyFont="1" applyBorder="1" applyAlignment="1">
      <alignment horizontal="left" vertical="center" wrapText="1"/>
    </xf>
    <xf numFmtId="49" fontId="27" fillId="2" borderId="5" xfId="0" applyNumberFormat="1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left" vertical="center" wrapText="1"/>
    </xf>
    <xf numFmtId="49" fontId="25" fillId="0" borderId="5" xfId="0" applyNumberFormat="1" applyFont="1" applyBorder="1" applyAlignment="1">
      <alignment horizontal="left" vertical="center" wrapText="1"/>
    </xf>
    <xf numFmtId="49" fontId="27" fillId="0" borderId="1" xfId="0" applyNumberFormat="1" applyFont="1" applyBorder="1" applyAlignment="1">
      <alignment horizontal="left" vertical="center" wrapText="1"/>
    </xf>
    <xf numFmtId="49" fontId="25" fillId="2" borderId="5" xfId="0" applyNumberFormat="1" applyFont="1" applyFill="1" applyBorder="1" applyAlignment="1">
      <alignment horizontal="left" vertical="center" wrapText="1"/>
    </xf>
    <xf numFmtId="49" fontId="25" fillId="2" borderId="2" xfId="0" applyNumberFormat="1" applyFont="1" applyFill="1" applyBorder="1" applyAlignment="1">
      <alignment horizontal="left" vertical="center" wrapText="1"/>
    </xf>
    <xf numFmtId="49" fontId="25" fillId="0" borderId="2" xfId="0" applyNumberFormat="1" applyFont="1" applyBorder="1" applyAlignment="1">
      <alignment horizontal="left" vertical="center" wrapText="1"/>
    </xf>
    <xf numFmtId="49" fontId="32" fillId="0" borderId="6" xfId="0" applyNumberFormat="1" applyFont="1" applyBorder="1" applyAlignment="1">
      <alignment horizontal="left" vertical="center" wrapText="1"/>
    </xf>
    <xf numFmtId="49" fontId="32" fillId="4" borderId="6" xfId="0" applyNumberFormat="1" applyFont="1" applyFill="1" applyBorder="1" applyAlignment="1">
      <alignment vertical="center" wrapText="1"/>
    </xf>
    <xf numFmtId="49" fontId="32" fillId="4" borderId="6" xfId="0" applyNumberFormat="1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dunaj\Desktop\Zestawienie%20dokument&#243;w%20magazynowych%20-%20inne.xls" TargetMode="External"/><Relationship Id="rId1" Type="http://schemas.openxmlformats.org/officeDocument/2006/relationships/externalLinkPath" Target="Zestawienie%20dokument&#243;w%20magazynowych%20-%20in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"/>
    </sheetNames>
    <sheetDataSet>
      <sheetData sheetId="0">
        <row r="14">
          <cell r="G14" t="str">
            <v>_Ananasy Plastry puszka op/565/340g</v>
          </cell>
        </row>
        <row r="15">
          <cell r="G15" t="str">
            <v>_Anchois w oleju op/90g</v>
          </cell>
        </row>
        <row r="16">
          <cell r="G16" t="str">
            <v>_Barszcz Biały/Żurek staropolski op/500ml</v>
          </cell>
        </row>
        <row r="17">
          <cell r="G17" t="str">
            <v>_Barszcz Czerwony koncentrat op/300ml</v>
          </cell>
        </row>
        <row r="18">
          <cell r="G18" t="str">
            <v>_Biszkopty podłużne/okrągłe op/500g</v>
          </cell>
        </row>
        <row r="19">
          <cell r="G19" t="str">
            <v>_Borowik Marynowany cały op/800/455g</v>
          </cell>
        </row>
        <row r="20">
          <cell r="G20" t="str">
            <v>_Brzoskwinie w Syropie połówki op/820ml/470g</v>
          </cell>
        </row>
        <row r="21">
          <cell r="G21" t="str">
            <v>_Bułka Tarta</v>
          </cell>
        </row>
        <row r="22">
          <cell r="G22" t="str">
            <v>_Bułka Tarta Panko op/1000g</v>
          </cell>
        </row>
        <row r="23">
          <cell r="G23" t="str">
            <v>_Buraki całe słoik op/1700ml/1000g</v>
          </cell>
        </row>
        <row r="24">
          <cell r="G24" t="str">
            <v>_Cebula prażona w płatkach op/1000g</v>
          </cell>
        </row>
        <row r="25">
          <cell r="G25" t="str">
            <v>_Cebulka Perłowa/Złocista op/900ml/540g</v>
          </cell>
        </row>
        <row r="26">
          <cell r="G26" t="str">
            <v>_Chleb Owsiany B/GL</v>
          </cell>
        </row>
        <row r="27">
          <cell r="G27" t="str">
            <v>_Chleb Pumpernikiel krążki op/250g</v>
          </cell>
        </row>
        <row r="28">
          <cell r="G28" t="str">
            <v>_Chleb Tostowy szt/800g</v>
          </cell>
        </row>
        <row r="29">
          <cell r="G29" t="str">
            <v>_Chlebowe z oliwą z oliwek GRISSINI TORINESI</v>
          </cell>
        </row>
        <row r="30">
          <cell r="G30" t="str">
            <v>_Chrzan Staropolski tarty op/1000g</v>
          </cell>
        </row>
        <row r="31">
          <cell r="G31" t="str">
            <v>_Cieciorka/Ciecierzyca op/240g</v>
          </cell>
        </row>
        <row r="33">
          <cell r="G33" t="str">
            <v>_Cukier Kryształ op/1000g</v>
          </cell>
        </row>
        <row r="34">
          <cell r="G34" t="str">
            <v>_Cukier Puder op/500g</v>
          </cell>
        </row>
        <row r="35">
          <cell r="G35" t="str">
            <v>_Cukier saszetka 5g/op/600szt</v>
          </cell>
        </row>
        <row r="36">
          <cell r="G36" t="str">
            <v>_Cukier Trzcinowy op/1000g</v>
          </cell>
        </row>
        <row r="37">
          <cell r="G37" t="str">
            <v>_Cukier trzcinowy saszetka 5g/op/200szt</v>
          </cell>
        </row>
        <row r="38">
          <cell r="G38" t="str">
            <v>_Cukier waniliowy</v>
          </cell>
        </row>
        <row r="39">
          <cell r="G39" t="str">
            <v>_Cytrynka Zaprawa op/500ml</v>
          </cell>
        </row>
        <row r="40">
          <cell r="G40" t="str">
            <v>_Czarnuszka</v>
          </cell>
        </row>
        <row r="41">
          <cell r="G41" t="str">
            <v>_Czekolada Wedel czarna/biała op/100g</v>
          </cell>
        </row>
        <row r="42">
          <cell r="G42" t="str">
            <v>_Drożdże kostka op/100g</v>
          </cell>
        </row>
        <row r="43">
          <cell r="G43" t="str">
            <v>_Dynia Konserwowa op/540/280g</v>
          </cell>
        </row>
        <row r="44">
          <cell r="G44" t="str">
            <v>_Dżem niskosłodzony MIX smaków op/280g</v>
          </cell>
        </row>
        <row r="45">
          <cell r="G45" t="str">
            <v>_Fasola Biała puszka op/400/240g</v>
          </cell>
        </row>
        <row r="46">
          <cell r="G46" t="str">
            <v>_Fasola Czerwona puszka op/425/240g</v>
          </cell>
        </row>
        <row r="47">
          <cell r="G47" t="str">
            <v>_Fasola Jaś</v>
          </cell>
        </row>
        <row r="48">
          <cell r="G48" t="str">
            <v>_Figa suszona op/1000g</v>
          </cell>
        </row>
        <row r="51">
          <cell r="G51" t="str">
            <v>_Galaretka owocowa</v>
          </cell>
        </row>
        <row r="52">
          <cell r="G52" t="str">
            <v>_Groch połówki/cały</v>
          </cell>
        </row>
        <row r="53">
          <cell r="G53" t="str">
            <v>_Groszek konserwowy op/400ml/240g</v>
          </cell>
        </row>
        <row r="54">
          <cell r="G54" t="str">
            <v>_Groszek ptysiowy op/1000g</v>
          </cell>
        </row>
        <row r="55">
          <cell r="G55" t="str">
            <v>_Gruszka połówki w syropie op/820ml/460g</v>
          </cell>
        </row>
        <row r="56">
          <cell r="G56" t="str">
            <v>_Grzyby Leśne SUSZONE MIX</v>
          </cell>
        </row>
        <row r="57">
          <cell r="G57" t="str">
            <v>_Kajmak masa krówkowa op/460g</v>
          </cell>
        </row>
        <row r="58">
          <cell r="G58" t="str">
            <v>_Kakao op/150g</v>
          </cell>
        </row>
        <row r="59">
          <cell r="G59" t="str">
            <v>_Kapary bez szypułek  op/935ml</v>
          </cell>
        </row>
        <row r="60">
          <cell r="G60" t="str">
            <v>_Kapary z szypułkami op/935ml</v>
          </cell>
        </row>
        <row r="61">
          <cell r="G61" t="str">
            <v>_Karczochy ćwiartki op/425ml/290g</v>
          </cell>
        </row>
        <row r="62">
          <cell r="G62" t="str">
            <v>_Karczochy serca op/2500ml/1550g</v>
          </cell>
        </row>
        <row r="63">
          <cell r="G63" t="str">
            <v>_Kasza Bulgur</v>
          </cell>
        </row>
        <row r="64">
          <cell r="G64" t="str">
            <v>_Kasza Gryczana</v>
          </cell>
        </row>
        <row r="65">
          <cell r="G65" t="str">
            <v>_Kasza Kus Kus</v>
          </cell>
        </row>
        <row r="66">
          <cell r="G66" t="str">
            <v>_Kasza Manna</v>
          </cell>
        </row>
        <row r="67">
          <cell r="G67" t="str">
            <v>_Kasza Pęczak</v>
          </cell>
        </row>
        <row r="68">
          <cell r="G68" t="str">
            <v>_Ketchup grill łagodny op/1000g</v>
          </cell>
        </row>
        <row r="69">
          <cell r="G69" t="str">
            <v>_Ketchup grill ostry op/1000g</v>
          </cell>
        </row>
        <row r="71">
          <cell r="G71" t="str">
            <v>_Kisiel MIX smaków</v>
          </cell>
        </row>
        <row r="72">
          <cell r="G72" t="str">
            <v>_Koncentrat Pomidorowy 30% op/900g</v>
          </cell>
        </row>
        <row r="73">
          <cell r="G73" t="str">
            <v>_Korpusy babeczek słone/słodkie mini op/505g</v>
          </cell>
        </row>
        <row r="74">
          <cell r="G74" t="str">
            <v>_Korpusy Volaventy FIN PASTRY Mini (for.z ciasta Francuskiego) 1150g/192szt</v>
          </cell>
        </row>
        <row r="75">
          <cell r="G75" t="str">
            <v>_Krakersy op/180g</v>
          </cell>
        </row>
        <row r="76">
          <cell r="G76" t="str">
            <v>_Krem Balsamiczny op/500ml</v>
          </cell>
        </row>
        <row r="77">
          <cell r="G77" t="str">
            <v>_Kukurydza konserwowa op/400ml/240g</v>
          </cell>
        </row>
        <row r="78">
          <cell r="G78" t="str">
            <v>_Kwasek cytrynowy</v>
          </cell>
        </row>
        <row r="79">
          <cell r="G79" t="str">
            <v>_Majonez dekoracyjny op/2800g</v>
          </cell>
        </row>
        <row r="80">
          <cell r="G80" t="str">
            <v>_Mandarynki w syropie op/312ml/175g</v>
          </cell>
        </row>
        <row r="81">
          <cell r="G81" t="str">
            <v>_Mango pulpa op/850g</v>
          </cell>
        </row>
        <row r="82">
          <cell r="G82" t="str">
            <v>_Margaryna op/250g</v>
          </cell>
        </row>
        <row r="83">
          <cell r="G83" t="str">
            <v>_Marmolada twarda op/1000g</v>
          </cell>
        </row>
        <row r="84">
          <cell r="G84" t="str">
            <v>_Masło orzechowe op/900g</v>
          </cell>
        </row>
        <row r="85">
          <cell r="G85" t="str">
            <v>_Mąka Gryczana op/1000g</v>
          </cell>
        </row>
        <row r="86">
          <cell r="G86" t="str">
            <v>_Mąka Kukurydziana op/1000g</v>
          </cell>
        </row>
        <row r="87">
          <cell r="G87" t="str">
            <v>_Mąka Szymanowska op/1000g</v>
          </cell>
        </row>
        <row r="88">
          <cell r="G88" t="str">
            <v>_Mąka Ziemniaczana</v>
          </cell>
        </row>
        <row r="89">
          <cell r="G89" t="str">
            <v>_Mieszanka Owoce Suszone MIX</v>
          </cell>
        </row>
        <row r="90">
          <cell r="G90" t="str">
            <v>_Migdały płatki/słupki</v>
          </cell>
        </row>
        <row r="91">
          <cell r="G91" t="str">
            <v>_Miód Wielokwiatowy op/1000g</v>
          </cell>
        </row>
        <row r="92">
          <cell r="G92" t="str">
            <v>_Morela suszona</v>
          </cell>
        </row>
        <row r="93">
          <cell r="G93" t="str">
            <v>_Musztarda Francuska op/1000g</v>
          </cell>
        </row>
        <row r="94">
          <cell r="G94" t="str">
            <v>_Musztarda Sarepska op/1000g</v>
          </cell>
        </row>
        <row r="95">
          <cell r="G95" t="str">
            <v>_Musztarda Słoneczna op/1000g</v>
          </cell>
        </row>
        <row r="96">
          <cell r="G96" t="str">
            <v>_Nachos 1000g</v>
          </cell>
        </row>
        <row r="97">
          <cell r="G97" t="str">
            <v>_Ocet Balsamiczny op/500ml</v>
          </cell>
        </row>
        <row r="98">
          <cell r="G98" t="str">
            <v>_Ocet Jabłkowy op/1000ml</v>
          </cell>
        </row>
        <row r="99">
          <cell r="G99" t="str">
            <v>_Ocet Spirytusowy 10%</v>
          </cell>
        </row>
        <row r="100">
          <cell r="G100" t="str">
            <v>_Ocet Winny op/1000ml</v>
          </cell>
        </row>
        <row r="101">
          <cell r="G101" t="str">
            <v>_Ogórek Konserwowy 900ml/470g</v>
          </cell>
        </row>
        <row r="102">
          <cell r="G102" t="str">
            <v>_Ogórek Konserwowy mini 680ml/360g</v>
          </cell>
        </row>
        <row r="103">
          <cell r="G103" t="str">
            <v>_Olej cytryna/bazylia, bazylia,oregano/bazylia, pomidor/czosnek/bazylia 250ml</v>
          </cell>
        </row>
        <row r="104">
          <cell r="G104" t="str">
            <v>_Olej Rzepakowy 5L</v>
          </cell>
        </row>
        <row r="105">
          <cell r="G105" t="str">
            <v>_Oliwa z oliwek Extra Virgin op/250ml</v>
          </cell>
        </row>
        <row r="106">
          <cell r="G106" t="str">
            <v>_Oliwa z oliwek Extra Virgin z Truflami op/250ml</v>
          </cell>
        </row>
        <row r="107">
          <cell r="G107" t="str">
            <v>_Oliwa z wytłoczyn oliwek (Pomace) op/1000ml</v>
          </cell>
        </row>
        <row r="108">
          <cell r="G108" t="str">
            <v>_Oliwki Czarne drylowane 935/400g</v>
          </cell>
        </row>
        <row r="109">
          <cell r="G109" t="str">
            <v>_Oliwki Zielone drylowane 935/450g</v>
          </cell>
        </row>
        <row r="110">
          <cell r="G110" t="str">
            <v>_Orzechy Włoskie</v>
          </cell>
        </row>
        <row r="111">
          <cell r="G111" t="str">
            <v>_Papryka konserwowa 4250ml/1900g</v>
          </cell>
        </row>
        <row r="112">
          <cell r="G112" t="str">
            <v>_Papryka konserwowa 720ml/300g</v>
          </cell>
        </row>
        <row r="113">
          <cell r="G113" t="str">
            <v>_Pestki Słonecznika łuskane</v>
          </cell>
        </row>
        <row r="114">
          <cell r="G114" t="str">
            <v>_Pieczarka Marynowana Cała 1600ml/900g</v>
          </cell>
        </row>
        <row r="115">
          <cell r="G115" t="str">
            <v>_Pieczywo bezglutenowe</v>
          </cell>
        </row>
        <row r="116">
          <cell r="G116" t="str">
            <v>_Pieprz Zielony w zalewie op/200g</v>
          </cell>
        </row>
        <row r="117">
          <cell r="G117" t="str">
            <v>_Pistacje Łuskane 500g</v>
          </cell>
        </row>
        <row r="118">
          <cell r="G118" t="str">
            <v>_Płatki Kukurydziane 1000g</v>
          </cell>
        </row>
        <row r="119">
          <cell r="G119" t="str">
            <v>_Płatki kuleczki czekoladowe Lubella 1000g</v>
          </cell>
        </row>
        <row r="120">
          <cell r="G120" t="str">
            <v>_Płatki Owsiane błyskawiczne 400gr</v>
          </cell>
        </row>
        <row r="121">
          <cell r="G121" t="str">
            <v>_Podgrzybek marynowany cały po odcieku 800g</v>
          </cell>
        </row>
        <row r="122">
          <cell r="G122" t="str">
            <v>_Polewa do lodów/deserów Czekolada 1000g</v>
          </cell>
        </row>
        <row r="123">
          <cell r="G123" t="str">
            <v>_Pomidory Kostka puszka 2,65kg/1500g</v>
          </cell>
        </row>
        <row r="124">
          <cell r="G124" t="str">
            <v>_Pomidory Kostka puszka 2.5/1800g</v>
          </cell>
        </row>
        <row r="125">
          <cell r="G125" t="str">
            <v>_Pomidory Kostka puszka 2.9/2200g</v>
          </cell>
        </row>
        <row r="126">
          <cell r="G126" t="str">
            <v>_Pomidory Suszone w oleju zioła/bez op/1000ml/980g</v>
          </cell>
        </row>
        <row r="127">
          <cell r="G127" t="str">
            <v>_Proszek do pieczenia</v>
          </cell>
        </row>
        <row r="128">
          <cell r="G128" t="str">
            <v>_Rodzynki</v>
          </cell>
        </row>
        <row r="129">
          <cell r="G129" t="str">
            <v>_Ryż Arborio Rizotto</v>
          </cell>
        </row>
        <row r="130">
          <cell r="G130" t="str">
            <v>_Ryż Basmati 5kg</v>
          </cell>
        </row>
        <row r="131">
          <cell r="G131" t="str">
            <v>_Ryż Jaśminowy</v>
          </cell>
        </row>
        <row r="132">
          <cell r="G132" t="str">
            <v>_Ryż Paraboliczny 5kg</v>
          </cell>
        </row>
        <row r="133">
          <cell r="G133" t="str">
            <v>_Sałatka Szwedzka 2500/1200g</v>
          </cell>
        </row>
        <row r="134">
          <cell r="G134" t="str">
            <v>_Soczewica Czarna 5kg</v>
          </cell>
        </row>
        <row r="135">
          <cell r="G135" t="str">
            <v>_Soczewica Czerwona 5kg</v>
          </cell>
        </row>
        <row r="136">
          <cell r="G136" t="str">
            <v>_Soda 500gr</v>
          </cell>
        </row>
        <row r="137">
          <cell r="G137" t="str">
            <v>_Sos barbecue 1000g</v>
          </cell>
        </row>
        <row r="138">
          <cell r="G138" t="str">
            <v>_Sos Mango Jalapeno 1000g</v>
          </cell>
        </row>
        <row r="139">
          <cell r="G139" t="str">
            <v>_Sos Meksykański 1000g</v>
          </cell>
        </row>
        <row r="140">
          <cell r="G140" t="str">
            <v>_Sos Real Thai sweet chili 700ml</v>
          </cell>
        </row>
        <row r="141">
          <cell r="G141" t="str">
            <v>_Sos remulada duńska 950ml</v>
          </cell>
        </row>
        <row r="142">
          <cell r="G142" t="str">
            <v>_Sos Sambal (ostre chili) 750g</v>
          </cell>
        </row>
        <row r="143">
          <cell r="G143" t="str">
            <v>_Sos Sojowy ciemny 1000ml</v>
          </cell>
        </row>
        <row r="144">
          <cell r="G144" t="str">
            <v>_Sos Sojowy jasny 1000ml</v>
          </cell>
        </row>
        <row r="145">
          <cell r="G145" t="str">
            <v>_Sos Sriracha paprykowy 1000ml</v>
          </cell>
        </row>
        <row r="146">
          <cell r="G146" t="str">
            <v>_Sos Tabasko 150ml</v>
          </cell>
        </row>
        <row r="147">
          <cell r="G147" t="str">
            <v>_Sos TAO-TAO słodki chili 900g</v>
          </cell>
        </row>
        <row r="148">
          <cell r="G148" t="str">
            <v>_Sos Teriyaki 250ml</v>
          </cell>
        </row>
        <row r="149">
          <cell r="G149" t="str">
            <v>_Sos Truflowy/salsa 500ml</v>
          </cell>
        </row>
        <row r="150">
          <cell r="G150" t="str">
            <v>_Sos Worcestershire Korzenny 1000ml</v>
          </cell>
        </row>
        <row r="151">
          <cell r="G151" t="str">
            <v>_Szczaw konserwowy 2500g</v>
          </cell>
        </row>
        <row r="152">
          <cell r="G152" t="str">
            <v>_Śliwka suszona</v>
          </cell>
        </row>
        <row r="153">
          <cell r="G153" t="str">
            <v>_Śmietan-Fix 9g</v>
          </cell>
        </row>
        <row r="154">
          <cell r="G154" t="str">
            <v>_Tortilla TRES AMIGOS pszenna placki 1,44kg/op18 szt x 80g</v>
          </cell>
        </row>
        <row r="155">
          <cell r="G155" t="str">
            <v>_Trawa Cytrynowa cała Lemongras 250g</v>
          </cell>
        </row>
        <row r="156">
          <cell r="G156" t="str">
            <v>_Tuńczyk kawałki w oliwie op/170g/120g</v>
          </cell>
        </row>
        <row r="157">
          <cell r="G157" t="str">
            <v>_Żelatyna</v>
          </cell>
        </row>
        <row r="158">
          <cell r="G158" t="str">
            <v>_Żurawina Suszona</v>
          </cell>
        </row>
        <row r="159">
          <cell r="G159" t="str">
            <v>_Żurawina w żelu 1000g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9"/>
  <sheetViews>
    <sheetView tabSelected="1" topLeftCell="A171" zoomScaleNormal="100" workbookViewId="0">
      <selection activeCell="E11" sqref="E11"/>
    </sheetView>
  </sheetViews>
  <sheetFormatPr defaultRowHeight="14.4" x14ac:dyDescent="0.3"/>
  <cols>
    <col min="1" max="1" width="4.109375" style="1" bestFit="1" customWidth="1"/>
    <col min="2" max="2" width="59.33203125" style="1" customWidth="1"/>
    <col min="3" max="3" width="7" style="12" bestFit="1" customWidth="1"/>
    <col min="4" max="4" width="11.109375" style="1" bestFit="1" customWidth="1"/>
    <col min="5" max="5" width="10.6640625" style="2" customWidth="1"/>
    <col min="6" max="6" width="10.109375" style="3" customWidth="1"/>
    <col min="7" max="7" width="19.109375" style="1" bestFit="1" customWidth="1"/>
    <col min="8" max="8" width="15.88671875" bestFit="1" customWidth="1"/>
    <col min="9" max="9" width="16" bestFit="1" customWidth="1"/>
    <col min="10" max="10" width="19.88671875" style="4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ht="19.2" x14ac:dyDescent="0.3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54.75" customHeight="1" x14ac:dyDescent="0.3">
      <c r="A2" s="59" t="s">
        <v>28</v>
      </c>
      <c r="B2" s="59"/>
      <c r="C2" s="59"/>
      <c r="D2" s="59"/>
      <c r="E2" s="59"/>
      <c r="F2" s="59"/>
      <c r="G2" s="59"/>
      <c r="H2" s="59"/>
      <c r="I2" s="59"/>
      <c r="J2" s="59"/>
    </row>
    <row r="3" spans="1:26" x14ac:dyDescent="0.3">
      <c r="A3" s="9"/>
      <c r="B3" s="9"/>
      <c r="C3" s="13"/>
      <c r="D3" s="9"/>
      <c r="E3" s="9"/>
      <c r="F3" s="9"/>
      <c r="G3" s="9"/>
      <c r="H3" s="9"/>
      <c r="I3" s="9"/>
      <c r="J3" s="9"/>
    </row>
    <row r="4" spans="1:26" ht="27.6" customHeight="1" x14ac:dyDescent="0.3">
      <c r="A4" s="66" t="s">
        <v>6</v>
      </c>
      <c r="B4" s="67" t="s">
        <v>7</v>
      </c>
      <c r="C4" s="67" t="s">
        <v>8</v>
      </c>
      <c r="D4" s="67" t="s">
        <v>15</v>
      </c>
      <c r="E4" s="67" t="s">
        <v>9</v>
      </c>
      <c r="F4" s="67"/>
      <c r="G4" s="67" t="s">
        <v>10</v>
      </c>
      <c r="H4" s="60" t="s">
        <v>43</v>
      </c>
      <c r="I4" s="60" t="s">
        <v>11</v>
      </c>
      <c r="J4" s="60" t="s">
        <v>12</v>
      </c>
      <c r="L4" s="70" t="s">
        <v>1</v>
      </c>
      <c r="M4" s="69" t="s">
        <v>2</v>
      </c>
      <c r="N4" s="69" t="s">
        <v>3</v>
      </c>
    </row>
    <row r="5" spans="1:26" x14ac:dyDescent="0.3">
      <c r="A5" s="66"/>
      <c r="B5" s="67"/>
      <c r="C5" s="67"/>
      <c r="D5" s="68"/>
      <c r="E5" s="11" t="s">
        <v>4</v>
      </c>
      <c r="F5" s="10" t="s">
        <v>5</v>
      </c>
      <c r="G5" s="67"/>
      <c r="H5" s="61"/>
      <c r="I5" s="61"/>
      <c r="J5" s="61"/>
      <c r="L5" s="70"/>
      <c r="M5" s="69"/>
      <c r="N5" s="69"/>
    </row>
    <row r="6" spans="1:26" s="20" customFormat="1" ht="15.6" x14ac:dyDescent="0.3">
      <c r="A6" s="18">
        <v>1</v>
      </c>
      <c r="B6" s="18">
        <v>2</v>
      </c>
      <c r="C6" s="18">
        <v>3</v>
      </c>
      <c r="D6" s="19">
        <v>4</v>
      </c>
      <c r="E6" s="18">
        <v>5</v>
      </c>
      <c r="F6" s="18">
        <v>6</v>
      </c>
      <c r="G6" s="18">
        <v>7</v>
      </c>
      <c r="H6" s="19">
        <v>8</v>
      </c>
      <c r="I6" s="18">
        <v>9</v>
      </c>
      <c r="J6" s="18">
        <v>10</v>
      </c>
      <c r="L6" s="21"/>
      <c r="M6" s="22"/>
      <c r="N6" s="22"/>
    </row>
    <row r="7" spans="1:26" s="20" customFormat="1" ht="15.6" x14ac:dyDescent="0.3">
      <c r="A7" s="23">
        <v>1</v>
      </c>
      <c r="B7" s="72" t="str">
        <f>[1]Sheet!G14</f>
        <v>_Ananasy Plastry puszka op/565/340g</v>
      </c>
      <c r="C7" s="16" t="s">
        <v>25</v>
      </c>
      <c r="D7" s="15">
        <v>336.95</v>
      </c>
      <c r="E7" s="17"/>
      <c r="F7" s="24">
        <f t="shared" ref="F7:F47" si="0">E7*(1+H7)</f>
        <v>0</v>
      </c>
      <c r="G7" s="25">
        <f>D7*E7</f>
        <v>0</v>
      </c>
      <c r="H7" s="26">
        <v>0.05</v>
      </c>
      <c r="I7" s="24">
        <f>G7*H7</f>
        <v>0</v>
      </c>
      <c r="J7" s="27">
        <f>G7+I7</f>
        <v>0</v>
      </c>
      <c r="L7" s="28">
        <v>6</v>
      </c>
      <c r="M7" s="29">
        <v>75</v>
      </c>
      <c r="N7" s="29">
        <f>M7/9*12</f>
        <v>100</v>
      </c>
    </row>
    <row r="8" spans="1:26" s="20" customFormat="1" ht="15.6" x14ac:dyDescent="0.3">
      <c r="A8" s="23">
        <v>2</v>
      </c>
      <c r="B8" s="73" t="str">
        <f>[1]Sheet!G15</f>
        <v>_Anchois w oleju op/90g</v>
      </c>
      <c r="C8" s="16" t="s">
        <v>25</v>
      </c>
      <c r="D8" s="15">
        <v>48.3</v>
      </c>
      <c r="E8" s="17"/>
      <c r="F8" s="24">
        <f t="shared" si="0"/>
        <v>0</v>
      </c>
      <c r="G8" s="25">
        <f t="shared" ref="G8:G47" si="1">D8*E8</f>
        <v>0</v>
      </c>
      <c r="H8" s="26">
        <v>0.05</v>
      </c>
      <c r="I8" s="24">
        <f t="shared" ref="I8:I47" si="2">G8*H8</f>
        <v>0</v>
      </c>
      <c r="J8" s="27">
        <f t="shared" ref="J8:J47" si="3">G8+I8</f>
        <v>0</v>
      </c>
      <c r="L8" s="28">
        <v>6.5</v>
      </c>
      <c r="M8" s="29">
        <v>123</v>
      </c>
      <c r="N8" s="29">
        <f t="shared" ref="N8:N116" si="4">M8/9*12</f>
        <v>164</v>
      </c>
    </row>
    <row r="9" spans="1:26" s="20" customFormat="1" ht="15.6" x14ac:dyDescent="0.3">
      <c r="A9" s="23">
        <v>3</v>
      </c>
      <c r="B9" s="73" t="str">
        <f>[1]Sheet!G16</f>
        <v>_Barszcz Biały/Żurek staropolski op/500ml</v>
      </c>
      <c r="C9" s="16" t="s">
        <v>25</v>
      </c>
      <c r="D9" s="15">
        <v>147.19999999999999</v>
      </c>
      <c r="E9" s="17"/>
      <c r="F9" s="24">
        <f t="shared" si="0"/>
        <v>0</v>
      </c>
      <c r="G9" s="25">
        <f t="shared" si="1"/>
        <v>0</v>
      </c>
      <c r="H9" s="26">
        <v>0.05</v>
      </c>
      <c r="I9" s="24">
        <f t="shared" si="2"/>
        <v>0</v>
      </c>
      <c r="J9" s="27">
        <f t="shared" si="3"/>
        <v>0</v>
      </c>
      <c r="L9" s="28">
        <v>3.5</v>
      </c>
      <c r="M9" s="29">
        <v>8</v>
      </c>
      <c r="N9" s="29">
        <f t="shared" si="4"/>
        <v>10.666666666666666</v>
      </c>
    </row>
    <row r="10" spans="1:26" s="20" customFormat="1" ht="15.6" x14ac:dyDescent="0.3">
      <c r="A10" s="23">
        <v>4</v>
      </c>
      <c r="B10" s="73" t="str">
        <f>[1]Sheet!G17</f>
        <v>_Barszcz Czerwony koncentrat op/300ml</v>
      </c>
      <c r="C10" s="16" t="s">
        <v>25</v>
      </c>
      <c r="D10" s="15">
        <v>195.49999999999997</v>
      </c>
      <c r="E10" s="17"/>
      <c r="F10" s="24">
        <f t="shared" ref="F10:F39" si="5">E10*(1+H10)</f>
        <v>0</v>
      </c>
      <c r="G10" s="25">
        <f t="shared" ref="G10:G39" si="6">D10*E10</f>
        <v>0</v>
      </c>
      <c r="H10" s="26">
        <v>0.05</v>
      </c>
      <c r="I10" s="24">
        <f t="shared" ref="I10:I39" si="7">G10*H10</f>
        <v>0</v>
      </c>
      <c r="J10" s="27">
        <f t="shared" ref="J10:J39" si="8">G10+I10</f>
        <v>0</v>
      </c>
      <c r="L10" s="28"/>
      <c r="M10" s="29"/>
      <c r="N10" s="29"/>
    </row>
    <row r="11" spans="1:26" s="20" customFormat="1" ht="15.6" x14ac:dyDescent="0.3">
      <c r="A11" s="23">
        <v>5</v>
      </c>
      <c r="B11" s="73" t="str">
        <f>[1]Sheet!G18</f>
        <v>_Biszkopty podłużne/okrągłe op/500g</v>
      </c>
      <c r="C11" s="16" t="s">
        <v>25</v>
      </c>
      <c r="D11" s="15">
        <v>8.0499999999999989</v>
      </c>
      <c r="E11" s="17"/>
      <c r="F11" s="24">
        <f t="shared" si="5"/>
        <v>0</v>
      </c>
      <c r="G11" s="25">
        <f t="shared" si="6"/>
        <v>0</v>
      </c>
      <c r="H11" s="26">
        <v>0.05</v>
      </c>
      <c r="I11" s="24">
        <f t="shared" si="7"/>
        <v>0</v>
      </c>
      <c r="J11" s="27">
        <f t="shared" si="8"/>
        <v>0</v>
      </c>
      <c r="L11" s="28"/>
      <c r="M11" s="29"/>
      <c r="N11" s="29"/>
    </row>
    <row r="12" spans="1:26" s="20" customFormat="1" ht="15.6" x14ac:dyDescent="0.3">
      <c r="A12" s="23">
        <v>6</v>
      </c>
      <c r="B12" s="73" t="str">
        <f>[1]Sheet!G19</f>
        <v>_Borowik Marynowany cały op/800/455g</v>
      </c>
      <c r="C12" s="16" t="s">
        <v>25</v>
      </c>
      <c r="D12" s="15">
        <v>41.4</v>
      </c>
      <c r="E12" s="17"/>
      <c r="F12" s="24">
        <f t="shared" si="5"/>
        <v>0</v>
      </c>
      <c r="G12" s="25">
        <f t="shared" si="6"/>
        <v>0</v>
      </c>
      <c r="H12" s="26">
        <v>0.05</v>
      </c>
      <c r="I12" s="24">
        <f t="shared" si="7"/>
        <v>0</v>
      </c>
      <c r="J12" s="27">
        <f t="shared" si="8"/>
        <v>0</v>
      </c>
      <c r="L12" s="28"/>
      <c r="M12" s="29"/>
      <c r="N12" s="29"/>
    </row>
    <row r="13" spans="1:26" s="20" customFormat="1" ht="15.6" x14ac:dyDescent="0.3">
      <c r="A13" s="23">
        <v>7</v>
      </c>
      <c r="B13" s="73" t="str">
        <f>[1]Sheet!G20</f>
        <v>_Brzoskwinie w Syropie połówki op/820ml/470g</v>
      </c>
      <c r="C13" s="16" t="s">
        <v>25</v>
      </c>
      <c r="D13" s="15">
        <v>94.3</v>
      </c>
      <c r="E13" s="17"/>
      <c r="F13" s="24">
        <f t="shared" si="5"/>
        <v>0</v>
      </c>
      <c r="G13" s="25">
        <f t="shared" si="6"/>
        <v>0</v>
      </c>
      <c r="H13" s="26">
        <v>0.05</v>
      </c>
      <c r="I13" s="24">
        <f t="shared" si="7"/>
        <v>0</v>
      </c>
      <c r="J13" s="27">
        <f t="shared" si="8"/>
        <v>0</v>
      </c>
      <c r="L13" s="28"/>
      <c r="M13" s="29"/>
      <c r="N13" s="29"/>
    </row>
    <row r="14" spans="1:26" s="20" customFormat="1" ht="15.6" x14ac:dyDescent="0.3">
      <c r="A14" s="23">
        <v>8</v>
      </c>
      <c r="B14" s="73" t="str">
        <f>[1]Sheet!G21</f>
        <v>_Bułka Tarta</v>
      </c>
      <c r="C14" s="16" t="s">
        <v>26</v>
      </c>
      <c r="D14" s="15">
        <v>69</v>
      </c>
      <c r="E14" s="17"/>
      <c r="F14" s="24">
        <f t="shared" si="5"/>
        <v>0</v>
      </c>
      <c r="G14" s="25">
        <f t="shared" si="6"/>
        <v>0</v>
      </c>
      <c r="H14" s="26">
        <v>0.05</v>
      </c>
      <c r="I14" s="24">
        <f t="shared" si="7"/>
        <v>0</v>
      </c>
      <c r="J14" s="27">
        <f t="shared" si="8"/>
        <v>0</v>
      </c>
      <c r="L14" s="28"/>
      <c r="M14" s="29"/>
      <c r="N14" s="29"/>
    </row>
    <row r="15" spans="1:26" s="20" customFormat="1" ht="15.6" x14ac:dyDescent="0.3">
      <c r="A15" s="23">
        <v>9</v>
      </c>
      <c r="B15" s="73" t="str">
        <f>[1]Sheet!G22</f>
        <v>_Bułka Tarta Panko op/1000g</v>
      </c>
      <c r="C15" s="16" t="s">
        <v>26</v>
      </c>
      <c r="D15" s="15">
        <v>98.899999999999991</v>
      </c>
      <c r="E15" s="17"/>
      <c r="F15" s="24">
        <f t="shared" si="5"/>
        <v>0</v>
      </c>
      <c r="G15" s="25">
        <f t="shared" si="6"/>
        <v>0</v>
      </c>
      <c r="H15" s="26">
        <v>0.05</v>
      </c>
      <c r="I15" s="24">
        <f t="shared" si="7"/>
        <v>0</v>
      </c>
      <c r="J15" s="27">
        <f t="shared" si="8"/>
        <v>0</v>
      </c>
      <c r="L15" s="28"/>
      <c r="M15" s="29"/>
      <c r="N15" s="29"/>
    </row>
    <row r="16" spans="1:26" s="20" customFormat="1" ht="15.6" x14ac:dyDescent="0.3">
      <c r="A16" s="23">
        <v>10</v>
      </c>
      <c r="B16" s="73" t="str">
        <f>[1]Sheet!G23</f>
        <v>_Buraki całe słoik op/1700ml/1000g</v>
      </c>
      <c r="C16" s="16" t="s">
        <v>25</v>
      </c>
      <c r="D16" s="15">
        <v>20.7</v>
      </c>
      <c r="E16" s="17"/>
      <c r="F16" s="24">
        <f>E16*(1+H16)</f>
        <v>0</v>
      </c>
      <c r="G16" s="25">
        <f t="shared" si="6"/>
        <v>0</v>
      </c>
      <c r="H16" s="26">
        <v>0.05</v>
      </c>
      <c r="I16" s="24">
        <f t="shared" si="7"/>
        <v>0</v>
      </c>
      <c r="J16" s="27">
        <f t="shared" si="8"/>
        <v>0</v>
      </c>
      <c r="L16" s="28"/>
      <c r="M16" s="29"/>
      <c r="N16" s="29"/>
    </row>
    <row r="17" spans="1:14" s="20" customFormat="1" ht="15.6" x14ac:dyDescent="0.3">
      <c r="A17" s="23">
        <v>11</v>
      </c>
      <c r="B17" s="73" t="str">
        <f>[1]Sheet!G24</f>
        <v>_Cebula prażona w płatkach op/1000g</v>
      </c>
      <c r="C17" s="16" t="s">
        <v>26</v>
      </c>
      <c r="D17" s="15">
        <v>1.1499999999999999</v>
      </c>
      <c r="E17" s="17"/>
      <c r="F17" s="24">
        <f t="shared" si="5"/>
        <v>0</v>
      </c>
      <c r="G17" s="25">
        <f t="shared" si="6"/>
        <v>0</v>
      </c>
      <c r="H17" s="26">
        <v>0.05</v>
      </c>
      <c r="I17" s="24">
        <f t="shared" si="7"/>
        <v>0</v>
      </c>
      <c r="J17" s="27">
        <f t="shared" si="8"/>
        <v>0</v>
      </c>
      <c r="L17" s="28"/>
      <c r="M17" s="29"/>
      <c r="N17" s="29"/>
    </row>
    <row r="18" spans="1:14" s="20" customFormat="1" ht="15.6" x14ac:dyDescent="0.3">
      <c r="A18" s="23">
        <v>12</v>
      </c>
      <c r="B18" s="73" t="str">
        <f>[1]Sheet!G25</f>
        <v>_Cebulka Perłowa/Złocista op/900ml/540g</v>
      </c>
      <c r="C18" s="16" t="s">
        <v>25</v>
      </c>
      <c r="D18" s="15">
        <v>20.7</v>
      </c>
      <c r="E18" s="17"/>
      <c r="F18" s="24">
        <f t="shared" si="5"/>
        <v>0</v>
      </c>
      <c r="G18" s="25">
        <f t="shared" si="6"/>
        <v>0</v>
      </c>
      <c r="H18" s="26">
        <v>0.05</v>
      </c>
      <c r="I18" s="24">
        <f t="shared" si="7"/>
        <v>0</v>
      </c>
      <c r="J18" s="27">
        <f t="shared" si="8"/>
        <v>0</v>
      </c>
      <c r="L18" s="28"/>
      <c r="M18" s="29"/>
      <c r="N18" s="29"/>
    </row>
    <row r="19" spans="1:14" s="20" customFormat="1" ht="15.6" x14ac:dyDescent="0.3">
      <c r="A19" s="23">
        <v>13</v>
      </c>
      <c r="B19" s="73" t="str">
        <f>[1]Sheet!G26</f>
        <v>_Chleb Owsiany B/GL</v>
      </c>
      <c r="C19" s="16" t="s">
        <v>25</v>
      </c>
      <c r="D19" s="15">
        <v>2.2999999999999998</v>
      </c>
      <c r="E19" s="17"/>
      <c r="F19" s="24">
        <f t="shared" si="5"/>
        <v>0</v>
      </c>
      <c r="G19" s="25">
        <f t="shared" si="6"/>
        <v>0</v>
      </c>
      <c r="H19" s="26">
        <v>0.05</v>
      </c>
      <c r="I19" s="24">
        <f t="shared" si="7"/>
        <v>0</v>
      </c>
      <c r="J19" s="27">
        <f t="shared" si="8"/>
        <v>0</v>
      </c>
      <c r="L19" s="28"/>
      <c r="M19" s="29"/>
      <c r="N19" s="29"/>
    </row>
    <row r="20" spans="1:14" s="20" customFormat="1" ht="15.6" x14ac:dyDescent="0.3">
      <c r="A20" s="23">
        <v>14</v>
      </c>
      <c r="B20" s="73" t="str">
        <f>[1]Sheet!G27</f>
        <v>_Chleb Pumpernikiel krążki op/250g</v>
      </c>
      <c r="C20" s="16" t="s">
        <v>25</v>
      </c>
      <c r="D20" s="15">
        <v>133.39999999999998</v>
      </c>
      <c r="E20" s="17"/>
      <c r="F20" s="24">
        <f t="shared" si="5"/>
        <v>0</v>
      </c>
      <c r="G20" s="25">
        <f t="shared" si="6"/>
        <v>0</v>
      </c>
      <c r="H20" s="26">
        <v>0.05</v>
      </c>
      <c r="I20" s="24">
        <f t="shared" si="7"/>
        <v>0</v>
      </c>
      <c r="J20" s="27">
        <f t="shared" si="8"/>
        <v>0</v>
      </c>
      <c r="L20" s="28"/>
      <c r="M20" s="29"/>
      <c r="N20" s="29"/>
    </row>
    <row r="21" spans="1:14" s="20" customFormat="1" ht="15.6" x14ac:dyDescent="0.3">
      <c r="A21" s="23">
        <v>15</v>
      </c>
      <c r="B21" s="73" t="str">
        <f>[1]Sheet!G28</f>
        <v>_Chleb Tostowy szt/800g</v>
      </c>
      <c r="C21" s="16" t="s">
        <v>25</v>
      </c>
      <c r="D21" s="15">
        <v>87.399999999999991</v>
      </c>
      <c r="E21" s="17"/>
      <c r="F21" s="24">
        <f t="shared" si="5"/>
        <v>0</v>
      </c>
      <c r="G21" s="25">
        <f t="shared" si="6"/>
        <v>0</v>
      </c>
      <c r="H21" s="26">
        <v>0.05</v>
      </c>
      <c r="I21" s="24">
        <f t="shared" si="7"/>
        <v>0</v>
      </c>
      <c r="J21" s="27">
        <f t="shared" si="8"/>
        <v>0</v>
      </c>
      <c r="L21" s="28"/>
      <c r="M21" s="29"/>
      <c r="N21" s="29"/>
    </row>
    <row r="22" spans="1:14" s="20" customFormat="1" ht="15.6" x14ac:dyDescent="0.3">
      <c r="A22" s="23">
        <v>16</v>
      </c>
      <c r="B22" s="73" t="str">
        <f>[1]Sheet!G29</f>
        <v>_Chlebowe z oliwą z oliwek GRISSINI TORINESI</v>
      </c>
      <c r="C22" s="16" t="s">
        <v>25</v>
      </c>
      <c r="D22" s="15">
        <v>9.1999999999999993</v>
      </c>
      <c r="E22" s="17"/>
      <c r="F22" s="24">
        <f t="shared" si="5"/>
        <v>0</v>
      </c>
      <c r="G22" s="25">
        <f t="shared" si="6"/>
        <v>0</v>
      </c>
      <c r="H22" s="26">
        <v>0.05</v>
      </c>
      <c r="I22" s="24">
        <f t="shared" si="7"/>
        <v>0</v>
      </c>
      <c r="J22" s="27">
        <f t="shared" si="8"/>
        <v>0</v>
      </c>
      <c r="L22" s="28"/>
      <c r="M22" s="29"/>
      <c r="N22" s="29"/>
    </row>
    <row r="23" spans="1:14" s="20" customFormat="1" ht="15.6" x14ac:dyDescent="0.3">
      <c r="A23" s="23">
        <v>17</v>
      </c>
      <c r="B23" s="73" t="str">
        <f>[1]Sheet!G30</f>
        <v>_Chrzan Staropolski tarty op/1000g</v>
      </c>
      <c r="C23" s="16" t="s">
        <v>26</v>
      </c>
      <c r="D23" s="15">
        <v>97.749999999999986</v>
      </c>
      <c r="E23" s="17"/>
      <c r="F23" s="24">
        <f t="shared" si="5"/>
        <v>0</v>
      </c>
      <c r="G23" s="25">
        <f t="shared" si="6"/>
        <v>0</v>
      </c>
      <c r="H23" s="26">
        <v>0.05</v>
      </c>
      <c r="I23" s="24">
        <f t="shared" si="7"/>
        <v>0</v>
      </c>
      <c r="J23" s="27">
        <f t="shared" si="8"/>
        <v>0</v>
      </c>
      <c r="L23" s="28"/>
      <c r="M23" s="29"/>
      <c r="N23" s="29"/>
    </row>
    <row r="24" spans="1:14" s="20" customFormat="1" ht="15.6" x14ac:dyDescent="0.3">
      <c r="A24" s="23">
        <v>18</v>
      </c>
      <c r="B24" s="73" t="str">
        <f>[1]Sheet!G31</f>
        <v>_Cieciorka/Ciecierzyca op/240g</v>
      </c>
      <c r="C24" s="16" t="s">
        <v>25</v>
      </c>
      <c r="D24" s="15">
        <v>46</v>
      </c>
      <c r="E24" s="17"/>
      <c r="F24" s="24">
        <f t="shared" si="5"/>
        <v>0</v>
      </c>
      <c r="G24" s="25">
        <f t="shared" si="6"/>
        <v>0</v>
      </c>
      <c r="H24" s="26">
        <v>0.05</v>
      </c>
      <c r="I24" s="24">
        <f t="shared" si="7"/>
        <v>0</v>
      </c>
      <c r="J24" s="27">
        <f t="shared" si="8"/>
        <v>0</v>
      </c>
      <c r="L24" s="28"/>
      <c r="M24" s="29"/>
      <c r="N24" s="29"/>
    </row>
    <row r="25" spans="1:14" s="20" customFormat="1" ht="15.6" x14ac:dyDescent="0.3">
      <c r="A25" s="23">
        <v>19</v>
      </c>
      <c r="B25" s="73" t="s">
        <v>44</v>
      </c>
      <c r="C25" s="16" t="s">
        <v>25</v>
      </c>
      <c r="D25" s="15">
        <v>11.5</v>
      </c>
      <c r="E25" s="17"/>
      <c r="F25" s="24">
        <f t="shared" si="5"/>
        <v>0</v>
      </c>
      <c r="G25" s="25">
        <f t="shared" si="6"/>
        <v>0</v>
      </c>
      <c r="H25" s="26">
        <v>0.05</v>
      </c>
      <c r="I25" s="24">
        <f t="shared" si="7"/>
        <v>0</v>
      </c>
      <c r="J25" s="27">
        <f t="shared" si="8"/>
        <v>0</v>
      </c>
      <c r="L25" s="28"/>
      <c r="M25" s="29"/>
      <c r="N25" s="29"/>
    </row>
    <row r="26" spans="1:14" s="20" customFormat="1" ht="15.6" x14ac:dyDescent="0.3">
      <c r="A26" s="23">
        <v>20</v>
      </c>
      <c r="B26" s="73" t="str">
        <f>[1]Sheet!G33</f>
        <v>_Cukier Kryształ op/1000g</v>
      </c>
      <c r="C26" s="16" t="s">
        <v>26</v>
      </c>
      <c r="D26" s="15">
        <v>448.49999999999994</v>
      </c>
      <c r="E26" s="17"/>
      <c r="F26" s="24">
        <f t="shared" si="5"/>
        <v>0</v>
      </c>
      <c r="G26" s="25">
        <f t="shared" si="6"/>
        <v>0</v>
      </c>
      <c r="H26" s="26">
        <v>0.05</v>
      </c>
      <c r="I26" s="24">
        <f t="shared" si="7"/>
        <v>0</v>
      </c>
      <c r="J26" s="27">
        <f t="shared" si="8"/>
        <v>0</v>
      </c>
      <c r="L26" s="28"/>
      <c r="M26" s="29"/>
      <c r="N26" s="29"/>
    </row>
    <row r="27" spans="1:14" s="20" customFormat="1" ht="15.6" x14ac:dyDescent="0.3">
      <c r="A27" s="23">
        <v>21</v>
      </c>
      <c r="B27" s="73" t="str">
        <f>[1]Sheet!G34</f>
        <v>_Cukier Puder op/500g</v>
      </c>
      <c r="C27" s="16" t="s">
        <v>25</v>
      </c>
      <c r="D27" s="15">
        <v>114.99999999999999</v>
      </c>
      <c r="E27" s="17"/>
      <c r="F27" s="24">
        <f t="shared" si="5"/>
        <v>0</v>
      </c>
      <c r="G27" s="25">
        <f t="shared" si="6"/>
        <v>0</v>
      </c>
      <c r="H27" s="26">
        <v>0.05</v>
      </c>
      <c r="I27" s="24">
        <f t="shared" si="7"/>
        <v>0</v>
      </c>
      <c r="J27" s="27">
        <f t="shared" si="8"/>
        <v>0</v>
      </c>
      <c r="L27" s="28"/>
      <c r="M27" s="29"/>
      <c r="N27" s="29"/>
    </row>
    <row r="28" spans="1:14" s="20" customFormat="1" ht="15.6" x14ac:dyDescent="0.3">
      <c r="A28" s="23">
        <v>22</v>
      </c>
      <c r="B28" s="73" t="str">
        <f>[1]Sheet!G35</f>
        <v>_Cukier saszetka 5g/op/600szt</v>
      </c>
      <c r="C28" s="16" t="s">
        <v>25</v>
      </c>
      <c r="D28" s="15">
        <v>5.75</v>
      </c>
      <c r="E28" s="17"/>
      <c r="F28" s="24">
        <f t="shared" si="5"/>
        <v>0</v>
      </c>
      <c r="G28" s="25">
        <f t="shared" si="6"/>
        <v>0</v>
      </c>
      <c r="H28" s="26">
        <v>0.05</v>
      </c>
      <c r="I28" s="24">
        <f t="shared" si="7"/>
        <v>0</v>
      </c>
      <c r="J28" s="27">
        <f t="shared" si="8"/>
        <v>0</v>
      </c>
      <c r="L28" s="28"/>
      <c r="M28" s="29"/>
      <c r="N28" s="29"/>
    </row>
    <row r="29" spans="1:14" s="20" customFormat="1" ht="15.6" x14ac:dyDescent="0.3">
      <c r="A29" s="23">
        <v>23</v>
      </c>
      <c r="B29" s="73" t="str">
        <f>[1]Sheet!G36</f>
        <v>_Cukier Trzcinowy op/1000g</v>
      </c>
      <c r="C29" s="16" t="s">
        <v>26</v>
      </c>
      <c r="D29" s="15">
        <v>6.8999999999999995</v>
      </c>
      <c r="E29" s="17"/>
      <c r="F29" s="24">
        <f t="shared" si="5"/>
        <v>0</v>
      </c>
      <c r="G29" s="25">
        <f t="shared" si="6"/>
        <v>0</v>
      </c>
      <c r="H29" s="26">
        <v>0.05</v>
      </c>
      <c r="I29" s="24">
        <f t="shared" si="7"/>
        <v>0</v>
      </c>
      <c r="J29" s="27">
        <f t="shared" si="8"/>
        <v>0</v>
      </c>
      <c r="L29" s="28"/>
      <c r="M29" s="29"/>
      <c r="N29" s="29"/>
    </row>
    <row r="30" spans="1:14" s="20" customFormat="1" ht="15.6" x14ac:dyDescent="0.3">
      <c r="A30" s="23">
        <v>24</v>
      </c>
      <c r="B30" s="73" t="str">
        <f>[1]Sheet!G37</f>
        <v>_Cukier trzcinowy saszetka 5g/op/200szt</v>
      </c>
      <c r="C30" s="16" t="s">
        <v>25</v>
      </c>
      <c r="D30" s="15">
        <v>2.2999999999999998</v>
      </c>
      <c r="E30" s="17"/>
      <c r="F30" s="24">
        <f t="shared" si="5"/>
        <v>0</v>
      </c>
      <c r="G30" s="25">
        <f t="shared" si="6"/>
        <v>0</v>
      </c>
      <c r="H30" s="26">
        <v>0.05</v>
      </c>
      <c r="I30" s="24">
        <f t="shared" si="7"/>
        <v>0</v>
      </c>
      <c r="J30" s="27">
        <f t="shared" si="8"/>
        <v>0</v>
      </c>
      <c r="L30" s="28"/>
      <c r="M30" s="29"/>
      <c r="N30" s="29"/>
    </row>
    <row r="31" spans="1:14" s="20" customFormat="1" ht="15.6" x14ac:dyDescent="0.3">
      <c r="A31" s="23">
        <v>25</v>
      </c>
      <c r="B31" s="73" t="str">
        <f>[1]Sheet!G38</f>
        <v>_Cukier waniliowy</v>
      </c>
      <c r="C31" s="16" t="s">
        <v>26</v>
      </c>
      <c r="D31" s="15">
        <v>13.799999999999999</v>
      </c>
      <c r="E31" s="17"/>
      <c r="F31" s="24">
        <f t="shared" si="5"/>
        <v>0</v>
      </c>
      <c r="G31" s="25">
        <f t="shared" si="6"/>
        <v>0</v>
      </c>
      <c r="H31" s="26">
        <v>0.05</v>
      </c>
      <c r="I31" s="24">
        <f t="shared" si="7"/>
        <v>0</v>
      </c>
      <c r="J31" s="27">
        <f t="shared" si="8"/>
        <v>0</v>
      </c>
      <c r="L31" s="28"/>
      <c r="M31" s="29"/>
      <c r="N31" s="29"/>
    </row>
    <row r="32" spans="1:14" s="20" customFormat="1" ht="15.6" x14ac:dyDescent="0.3">
      <c r="A32" s="23">
        <v>26</v>
      </c>
      <c r="B32" s="73" t="str">
        <f>[1]Sheet!G39</f>
        <v>_Cytrynka Zaprawa op/500ml</v>
      </c>
      <c r="C32" s="16" t="s">
        <v>25</v>
      </c>
      <c r="D32" s="15">
        <v>56.349999999999994</v>
      </c>
      <c r="E32" s="17"/>
      <c r="F32" s="24">
        <f t="shared" si="5"/>
        <v>0</v>
      </c>
      <c r="G32" s="25">
        <f t="shared" si="6"/>
        <v>0</v>
      </c>
      <c r="H32" s="26">
        <v>0.05</v>
      </c>
      <c r="I32" s="24">
        <f t="shared" si="7"/>
        <v>0</v>
      </c>
      <c r="J32" s="27">
        <f t="shared" si="8"/>
        <v>0</v>
      </c>
      <c r="L32" s="28"/>
      <c r="M32" s="29"/>
      <c r="N32" s="29"/>
    </row>
    <row r="33" spans="1:14" s="20" customFormat="1" ht="15.6" x14ac:dyDescent="0.3">
      <c r="A33" s="23">
        <v>27</v>
      </c>
      <c r="B33" s="73" t="str">
        <f>[1]Sheet!G40</f>
        <v>_Czarnuszka</v>
      </c>
      <c r="C33" s="16" t="s">
        <v>26</v>
      </c>
      <c r="D33" s="15">
        <v>1.1499999999999999</v>
      </c>
      <c r="E33" s="17"/>
      <c r="F33" s="24">
        <f t="shared" si="5"/>
        <v>0</v>
      </c>
      <c r="G33" s="25">
        <f t="shared" si="6"/>
        <v>0</v>
      </c>
      <c r="H33" s="26">
        <v>0.05</v>
      </c>
      <c r="I33" s="24">
        <f t="shared" si="7"/>
        <v>0</v>
      </c>
      <c r="J33" s="27">
        <f t="shared" si="8"/>
        <v>0</v>
      </c>
      <c r="L33" s="28"/>
      <c r="M33" s="29"/>
      <c r="N33" s="29"/>
    </row>
    <row r="34" spans="1:14" s="20" customFormat="1" ht="15.6" x14ac:dyDescent="0.3">
      <c r="A34" s="23">
        <v>28</v>
      </c>
      <c r="B34" s="73" t="str">
        <f>[1]Sheet!G41</f>
        <v>_Czekolada Wedel czarna/biała op/100g</v>
      </c>
      <c r="C34" s="16" t="s">
        <v>25</v>
      </c>
      <c r="D34" s="15">
        <v>46</v>
      </c>
      <c r="E34" s="17"/>
      <c r="F34" s="24">
        <f t="shared" si="5"/>
        <v>0</v>
      </c>
      <c r="G34" s="25">
        <f t="shared" si="6"/>
        <v>0</v>
      </c>
      <c r="H34" s="26">
        <v>0.05</v>
      </c>
      <c r="I34" s="24">
        <f t="shared" si="7"/>
        <v>0</v>
      </c>
      <c r="J34" s="27">
        <f t="shared" si="8"/>
        <v>0</v>
      </c>
      <c r="L34" s="28"/>
      <c r="M34" s="29"/>
      <c r="N34" s="29"/>
    </row>
    <row r="35" spans="1:14" s="20" customFormat="1" ht="15.6" x14ac:dyDescent="0.3">
      <c r="A35" s="23">
        <v>29</v>
      </c>
      <c r="B35" s="73" t="str">
        <f>[1]Sheet!G42</f>
        <v>_Drożdże kostka op/100g</v>
      </c>
      <c r="C35" s="16" t="s">
        <v>25</v>
      </c>
      <c r="D35" s="15">
        <v>12.649999999999999</v>
      </c>
      <c r="E35" s="17"/>
      <c r="F35" s="24">
        <f t="shared" si="5"/>
        <v>0</v>
      </c>
      <c r="G35" s="25">
        <f t="shared" si="6"/>
        <v>0</v>
      </c>
      <c r="H35" s="26">
        <v>0.05</v>
      </c>
      <c r="I35" s="24">
        <f t="shared" si="7"/>
        <v>0</v>
      </c>
      <c r="J35" s="27">
        <f t="shared" si="8"/>
        <v>0</v>
      </c>
      <c r="L35" s="28"/>
      <c r="M35" s="29"/>
      <c r="N35" s="29"/>
    </row>
    <row r="36" spans="1:14" s="20" customFormat="1" ht="15.6" x14ac:dyDescent="0.3">
      <c r="A36" s="23">
        <v>30</v>
      </c>
      <c r="B36" s="74" t="str">
        <f>[1]Sheet!G43</f>
        <v>_Dynia Konserwowa op/540/280g</v>
      </c>
      <c r="C36" s="16" t="s">
        <v>25</v>
      </c>
      <c r="D36" s="15">
        <v>159.85</v>
      </c>
      <c r="E36" s="17"/>
      <c r="F36" s="24">
        <f t="shared" si="5"/>
        <v>0</v>
      </c>
      <c r="G36" s="25">
        <f t="shared" si="6"/>
        <v>0</v>
      </c>
      <c r="H36" s="26">
        <v>0.05</v>
      </c>
      <c r="I36" s="24">
        <f t="shared" si="7"/>
        <v>0</v>
      </c>
      <c r="J36" s="27">
        <f t="shared" si="8"/>
        <v>0</v>
      </c>
      <c r="L36" s="28"/>
      <c r="M36" s="29"/>
      <c r="N36" s="29"/>
    </row>
    <row r="37" spans="1:14" s="20" customFormat="1" ht="15.6" x14ac:dyDescent="0.3">
      <c r="A37" s="23">
        <v>31</v>
      </c>
      <c r="B37" s="74" t="str">
        <f>[1]Sheet!G44</f>
        <v>_Dżem niskosłodzony MIX smaków op/280g</v>
      </c>
      <c r="C37" s="16" t="s">
        <v>25</v>
      </c>
      <c r="D37" s="15">
        <v>169.04999999999998</v>
      </c>
      <c r="E37" s="17"/>
      <c r="F37" s="24">
        <f t="shared" si="5"/>
        <v>0</v>
      </c>
      <c r="G37" s="25">
        <f t="shared" si="6"/>
        <v>0</v>
      </c>
      <c r="H37" s="26">
        <v>0.05</v>
      </c>
      <c r="I37" s="24">
        <f t="shared" si="7"/>
        <v>0</v>
      </c>
      <c r="J37" s="27">
        <f t="shared" si="8"/>
        <v>0</v>
      </c>
      <c r="L37" s="28"/>
      <c r="M37" s="29"/>
      <c r="N37" s="29"/>
    </row>
    <row r="38" spans="1:14" s="20" customFormat="1" ht="15.6" x14ac:dyDescent="0.3">
      <c r="A38" s="23">
        <v>32</v>
      </c>
      <c r="B38" s="74" t="str">
        <f>[1]Sheet!G45</f>
        <v>_Fasola Biała puszka op/400/240g</v>
      </c>
      <c r="C38" s="16" t="s">
        <v>25</v>
      </c>
      <c r="D38" s="15">
        <v>114.99999999999999</v>
      </c>
      <c r="E38" s="17"/>
      <c r="F38" s="24">
        <f t="shared" si="5"/>
        <v>0</v>
      </c>
      <c r="G38" s="25">
        <f t="shared" si="6"/>
        <v>0</v>
      </c>
      <c r="H38" s="26">
        <v>0.05</v>
      </c>
      <c r="I38" s="24">
        <f t="shared" si="7"/>
        <v>0</v>
      </c>
      <c r="J38" s="27">
        <f t="shared" si="8"/>
        <v>0</v>
      </c>
      <c r="L38" s="28"/>
      <c r="M38" s="29"/>
      <c r="N38" s="29"/>
    </row>
    <row r="39" spans="1:14" s="20" customFormat="1" ht="15.6" x14ac:dyDescent="0.3">
      <c r="A39" s="23">
        <v>33</v>
      </c>
      <c r="B39" s="74" t="str">
        <f>[1]Sheet!G46</f>
        <v>_Fasola Czerwona puszka op/425/240g</v>
      </c>
      <c r="C39" s="16" t="s">
        <v>25</v>
      </c>
      <c r="D39" s="15">
        <v>80.5</v>
      </c>
      <c r="E39" s="17"/>
      <c r="F39" s="24">
        <f t="shared" si="5"/>
        <v>0</v>
      </c>
      <c r="G39" s="25">
        <f t="shared" si="6"/>
        <v>0</v>
      </c>
      <c r="H39" s="26">
        <v>0.05</v>
      </c>
      <c r="I39" s="24">
        <f t="shared" si="7"/>
        <v>0</v>
      </c>
      <c r="J39" s="27">
        <f t="shared" si="8"/>
        <v>0</v>
      </c>
      <c r="L39" s="28"/>
      <c r="M39" s="29"/>
      <c r="N39" s="29"/>
    </row>
    <row r="40" spans="1:14" s="20" customFormat="1" ht="15.6" x14ac:dyDescent="0.3">
      <c r="A40" s="23">
        <v>34</v>
      </c>
      <c r="B40" s="74" t="str">
        <f>[1]Sheet!G47</f>
        <v>_Fasola Jaś</v>
      </c>
      <c r="C40" s="16" t="s">
        <v>26</v>
      </c>
      <c r="D40" s="15">
        <v>3.4499999999999997</v>
      </c>
      <c r="E40" s="17"/>
      <c r="F40" s="24">
        <f t="shared" si="0"/>
        <v>0</v>
      </c>
      <c r="G40" s="25">
        <f t="shared" si="1"/>
        <v>0</v>
      </c>
      <c r="H40" s="26">
        <v>0.05</v>
      </c>
      <c r="I40" s="24">
        <f t="shared" si="2"/>
        <v>0</v>
      </c>
      <c r="J40" s="27">
        <f t="shared" si="3"/>
        <v>0</v>
      </c>
      <c r="L40" s="28">
        <v>5</v>
      </c>
      <c r="M40" s="29">
        <v>18</v>
      </c>
      <c r="N40" s="29">
        <f t="shared" si="4"/>
        <v>24</v>
      </c>
    </row>
    <row r="41" spans="1:14" s="20" customFormat="1" ht="15.6" x14ac:dyDescent="0.3">
      <c r="A41" s="23">
        <v>35</v>
      </c>
      <c r="B41" s="74" t="str">
        <f>[1]Sheet!G48</f>
        <v>_Figa suszona op/1000g</v>
      </c>
      <c r="C41" s="16" t="s">
        <v>26</v>
      </c>
      <c r="D41" s="15">
        <v>2.2999999999999998</v>
      </c>
      <c r="E41" s="17"/>
      <c r="F41" s="24">
        <f t="shared" si="0"/>
        <v>0</v>
      </c>
      <c r="G41" s="25">
        <f t="shared" si="1"/>
        <v>0</v>
      </c>
      <c r="H41" s="26">
        <v>0.05</v>
      </c>
      <c r="I41" s="24">
        <f t="shared" si="2"/>
        <v>0</v>
      </c>
      <c r="J41" s="27">
        <f t="shared" si="3"/>
        <v>0</v>
      </c>
      <c r="L41" s="30">
        <v>6</v>
      </c>
      <c r="M41" s="29">
        <v>20.5</v>
      </c>
      <c r="N41" s="29">
        <f t="shared" si="4"/>
        <v>27.333333333333332</v>
      </c>
    </row>
    <row r="42" spans="1:14" s="20" customFormat="1" ht="15.6" x14ac:dyDescent="0.3">
      <c r="A42" s="23">
        <v>36</v>
      </c>
      <c r="B42" s="74" t="s">
        <v>45</v>
      </c>
      <c r="C42" s="16" t="s">
        <v>25</v>
      </c>
      <c r="D42" s="15">
        <v>218.49999999999997</v>
      </c>
      <c r="E42" s="17"/>
      <c r="F42" s="24">
        <f t="shared" si="0"/>
        <v>0</v>
      </c>
      <c r="G42" s="25">
        <f t="shared" si="1"/>
        <v>0</v>
      </c>
      <c r="H42" s="26">
        <v>0.05</v>
      </c>
      <c r="I42" s="24">
        <f t="shared" si="2"/>
        <v>0</v>
      </c>
      <c r="J42" s="27">
        <f t="shared" si="3"/>
        <v>0</v>
      </c>
      <c r="L42" s="30">
        <v>2</v>
      </c>
      <c r="M42" s="29"/>
      <c r="N42" s="29">
        <f t="shared" si="4"/>
        <v>0</v>
      </c>
    </row>
    <row r="43" spans="1:14" s="20" customFormat="1" ht="15.6" x14ac:dyDescent="0.3">
      <c r="A43" s="23">
        <v>38</v>
      </c>
      <c r="B43" s="74" t="str">
        <f>[1]Sheet!G51</f>
        <v>_Galaretka owocowa</v>
      </c>
      <c r="C43" s="16" t="s">
        <v>27</v>
      </c>
      <c r="D43" s="15">
        <v>2.2999999999999998</v>
      </c>
      <c r="E43" s="17"/>
      <c r="F43" s="24">
        <f t="shared" si="0"/>
        <v>0</v>
      </c>
      <c r="G43" s="25">
        <f t="shared" si="1"/>
        <v>0</v>
      </c>
      <c r="H43" s="26">
        <v>0.05</v>
      </c>
      <c r="I43" s="24">
        <f t="shared" si="2"/>
        <v>0</v>
      </c>
      <c r="J43" s="27">
        <f t="shared" si="3"/>
        <v>0</v>
      </c>
      <c r="L43" s="28">
        <v>2.5</v>
      </c>
      <c r="M43" s="29">
        <v>215</v>
      </c>
      <c r="N43" s="29">
        <f t="shared" si="4"/>
        <v>286.66666666666669</v>
      </c>
    </row>
    <row r="44" spans="1:14" s="20" customFormat="1" ht="15.6" x14ac:dyDescent="0.3">
      <c r="A44" s="23">
        <v>39</v>
      </c>
      <c r="B44" s="74" t="str">
        <f>[1]Sheet!G52</f>
        <v>_Groch połówki/cały</v>
      </c>
      <c r="C44" s="16" t="s">
        <v>26</v>
      </c>
      <c r="D44" s="15">
        <v>5.75</v>
      </c>
      <c r="E44" s="17"/>
      <c r="F44" s="24">
        <f t="shared" si="0"/>
        <v>0</v>
      </c>
      <c r="G44" s="25">
        <f t="shared" si="1"/>
        <v>0</v>
      </c>
      <c r="H44" s="26">
        <v>0.05</v>
      </c>
      <c r="I44" s="24">
        <f t="shared" si="2"/>
        <v>0</v>
      </c>
      <c r="J44" s="27">
        <f t="shared" si="3"/>
        <v>0</v>
      </c>
      <c r="L44" s="28">
        <v>7</v>
      </c>
      <c r="M44" s="29"/>
      <c r="N44" s="29">
        <f t="shared" si="4"/>
        <v>0</v>
      </c>
    </row>
    <row r="45" spans="1:14" s="20" customFormat="1" ht="15.6" x14ac:dyDescent="0.3">
      <c r="A45" s="23">
        <v>40</v>
      </c>
      <c r="B45" s="74" t="str">
        <f>[1]Sheet!G53</f>
        <v>_Groszek konserwowy op/400ml/240g</v>
      </c>
      <c r="C45" s="16" t="s">
        <v>25</v>
      </c>
      <c r="D45" s="15">
        <v>163.29999999999998</v>
      </c>
      <c r="E45" s="17"/>
      <c r="F45" s="24">
        <f t="shared" si="0"/>
        <v>0</v>
      </c>
      <c r="G45" s="25">
        <f t="shared" si="1"/>
        <v>0</v>
      </c>
      <c r="H45" s="26">
        <v>0.05</v>
      </c>
      <c r="I45" s="24">
        <f t="shared" si="2"/>
        <v>0</v>
      </c>
      <c r="J45" s="27">
        <f t="shared" si="3"/>
        <v>0</v>
      </c>
      <c r="L45" s="28">
        <v>3</v>
      </c>
      <c r="M45" s="29"/>
      <c r="N45" s="29">
        <f t="shared" si="4"/>
        <v>0</v>
      </c>
    </row>
    <row r="46" spans="1:14" s="20" customFormat="1" ht="15.6" x14ac:dyDescent="0.3">
      <c r="A46" s="23">
        <v>41</v>
      </c>
      <c r="B46" s="74" t="str">
        <f>[1]Sheet!G54</f>
        <v>_Groszek ptysiowy op/1000g</v>
      </c>
      <c r="C46" s="16" t="s">
        <v>25</v>
      </c>
      <c r="D46" s="15">
        <v>3.4499999999999997</v>
      </c>
      <c r="E46" s="17"/>
      <c r="F46" s="24">
        <f t="shared" si="0"/>
        <v>0</v>
      </c>
      <c r="G46" s="25">
        <f t="shared" si="1"/>
        <v>0</v>
      </c>
      <c r="H46" s="26">
        <v>0.05</v>
      </c>
      <c r="I46" s="24">
        <f t="shared" si="2"/>
        <v>0</v>
      </c>
      <c r="J46" s="27">
        <f t="shared" si="3"/>
        <v>0</v>
      </c>
      <c r="L46" s="28">
        <v>6</v>
      </c>
      <c r="M46" s="29">
        <v>178</v>
      </c>
      <c r="N46" s="29">
        <f t="shared" si="4"/>
        <v>237.33333333333334</v>
      </c>
    </row>
    <row r="47" spans="1:14" s="20" customFormat="1" ht="15.6" x14ac:dyDescent="0.3">
      <c r="A47" s="23">
        <v>42</v>
      </c>
      <c r="B47" s="74" t="str">
        <f>[1]Sheet!G55</f>
        <v>_Gruszka połówki w syropie op/820ml/460g</v>
      </c>
      <c r="C47" s="16" t="s">
        <v>25</v>
      </c>
      <c r="D47" s="15">
        <v>169.04999999999998</v>
      </c>
      <c r="E47" s="17"/>
      <c r="F47" s="24">
        <f t="shared" si="0"/>
        <v>0</v>
      </c>
      <c r="G47" s="25">
        <f t="shared" si="1"/>
        <v>0</v>
      </c>
      <c r="H47" s="26">
        <v>0.05</v>
      </c>
      <c r="I47" s="24">
        <f t="shared" si="2"/>
        <v>0</v>
      </c>
      <c r="J47" s="27">
        <f t="shared" si="3"/>
        <v>0</v>
      </c>
      <c r="L47" s="28">
        <v>10</v>
      </c>
      <c r="M47" s="29"/>
      <c r="N47" s="29">
        <f t="shared" si="4"/>
        <v>0</v>
      </c>
    </row>
    <row r="48" spans="1:14" s="20" customFormat="1" ht="15.6" x14ac:dyDescent="0.3">
      <c r="A48" s="23">
        <v>43</v>
      </c>
      <c r="B48" s="75" t="str">
        <f>[1]Sheet!G56</f>
        <v>_Grzyby Leśne SUSZONE MIX</v>
      </c>
      <c r="C48" s="16" t="s">
        <v>26</v>
      </c>
      <c r="D48" s="15">
        <v>9.1999999999999993</v>
      </c>
      <c r="E48" s="17"/>
      <c r="F48" s="24">
        <f t="shared" ref="F48:F92" si="9">E48*(1+H48)</f>
        <v>0</v>
      </c>
      <c r="G48" s="25">
        <f t="shared" ref="G48:G92" si="10">D48*E48</f>
        <v>0</v>
      </c>
      <c r="H48" s="26">
        <v>0.05</v>
      </c>
      <c r="I48" s="24">
        <f t="shared" ref="I48:I92" si="11">G48*H48</f>
        <v>0</v>
      </c>
      <c r="J48" s="27">
        <f t="shared" ref="J48:J92" si="12">G48+I48</f>
        <v>0</v>
      </c>
      <c r="L48" s="28"/>
      <c r="M48" s="29"/>
      <c r="N48" s="29"/>
    </row>
    <row r="49" spans="1:14" s="20" customFormat="1" ht="15.6" x14ac:dyDescent="0.3">
      <c r="A49" s="23">
        <v>44</v>
      </c>
      <c r="B49" s="76" t="str">
        <f>[1]Sheet!G57</f>
        <v>_Kajmak masa krówkowa op/460g</v>
      </c>
      <c r="C49" s="16" t="s">
        <v>25</v>
      </c>
      <c r="D49" s="15">
        <v>55.199999999999996</v>
      </c>
      <c r="E49" s="17"/>
      <c r="F49" s="24">
        <f t="shared" si="9"/>
        <v>0</v>
      </c>
      <c r="G49" s="25">
        <f t="shared" si="10"/>
        <v>0</v>
      </c>
      <c r="H49" s="26">
        <v>0.05</v>
      </c>
      <c r="I49" s="24">
        <f t="shared" si="11"/>
        <v>0</v>
      </c>
      <c r="J49" s="27">
        <f t="shared" si="12"/>
        <v>0</v>
      </c>
      <c r="L49" s="28"/>
      <c r="M49" s="29"/>
      <c r="N49" s="29"/>
    </row>
    <row r="50" spans="1:14" s="20" customFormat="1" ht="15.6" x14ac:dyDescent="0.3">
      <c r="A50" s="23">
        <v>45</v>
      </c>
      <c r="B50" s="77" t="str">
        <f>[1]Sheet!G58</f>
        <v>_Kakao op/150g</v>
      </c>
      <c r="C50" s="16" t="s">
        <v>25</v>
      </c>
      <c r="D50" s="15">
        <v>1.1499999999999999</v>
      </c>
      <c r="E50" s="17"/>
      <c r="F50" s="24">
        <f t="shared" si="9"/>
        <v>0</v>
      </c>
      <c r="G50" s="25">
        <f t="shared" si="10"/>
        <v>0</v>
      </c>
      <c r="H50" s="26">
        <v>0.05</v>
      </c>
      <c r="I50" s="24">
        <f t="shared" si="11"/>
        <v>0</v>
      </c>
      <c r="J50" s="27">
        <f t="shared" si="12"/>
        <v>0</v>
      </c>
      <c r="L50" s="28"/>
      <c r="M50" s="29"/>
      <c r="N50" s="29"/>
    </row>
    <row r="51" spans="1:14" s="20" customFormat="1" ht="15.6" x14ac:dyDescent="0.3">
      <c r="A51" s="23">
        <v>46</v>
      </c>
      <c r="B51" s="77" t="str">
        <f>[1]Sheet!G59</f>
        <v>_Kapary bez szypułek  op/935ml</v>
      </c>
      <c r="C51" s="16" t="s">
        <v>25</v>
      </c>
      <c r="D51" s="15">
        <v>52.9</v>
      </c>
      <c r="E51" s="17"/>
      <c r="F51" s="24">
        <f t="shared" si="9"/>
        <v>0</v>
      </c>
      <c r="G51" s="25">
        <f t="shared" si="10"/>
        <v>0</v>
      </c>
      <c r="H51" s="26">
        <v>0.05</v>
      </c>
      <c r="I51" s="24">
        <f t="shared" si="11"/>
        <v>0</v>
      </c>
      <c r="J51" s="27">
        <f t="shared" si="12"/>
        <v>0</v>
      </c>
      <c r="L51" s="28"/>
      <c r="M51" s="29"/>
      <c r="N51" s="29"/>
    </row>
    <row r="52" spans="1:14" s="20" customFormat="1" ht="15.6" x14ac:dyDescent="0.3">
      <c r="A52" s="23">
        <v>47</v>
      </c>
      <c r="B52" s="77" t="str">
        <f>[1]Sheet!G60</f>
        <v>_Kapary z szypułkami op/935ml</v>
      </c>
      <c r="C52" s="16" t="s">
        <v>25</v>
      </c>
      <c r="D52" s="15">
        <v>3.4499999999999997</v>
      </c>
      <c r="E52" s="17"/>
      <c r="F52" s="24">
        <f t="shared" si="9"/>
        <v>0</v>
      </c>
      <c r="G52" s="25">
        <f t="shared" si="10"/>
        <v>0</v>
      </c>
      <c r="H52" s="26">
        <v>0.05</v>
      </c>
      <c r="I52" s="24">
        <f t="shared" si="11"/>
        <v>0</v>
      </c>
      <c r="J52" s="27">
        <f t="shared" si="12"/>
        <v>0</v>
      </c>
      <c r="L52" s="28"/>
      <c r="M52" s="29"/>
      <c r="N52" s="29"/>
    </row>
    <row r="53" spans="1:14" s="20" customFormat="1" ht="15.6" x14ac:dyDescent="0.3">
      <c r="A53" s="23">
        <v>48</v>
      </c>
      <c r="B53" s="78" t="str">
        <f>[1]Sheet!G61</f>
        <v>_Karczochy ćwiartki op/425ml/290g</v>
      </c>
      <c r="C53" s="16" t="s">
        <v>25</v>
      </c>
      <c r="D53" s="15">
        <v>1.1499999999999999</v>
      </c>
      <c r="E53" s="17"/>
      <c r="F53" s="24">
        <f t="shared" si="9"/>
        <v>0</v>
      </c>
      <c r="G53" s="25">
        <f t="shared" si="10"/>
        <v>0</v>
      </c>
      <c r="H53" s="26">
        <v>0.05</v>
      </c>
      <c r="I53" s="24">
        <f t="shared" si="11"/>
        <v>0</v>
      </c>
      <c r="J53" s="27">
        <f t="shared" si="12"/>
        <v>0</v>
      </c>
      <c r="L53" s="28"/>
      <c r="M53" s="29"/>
      <c r="N53" s="29"/>
    </row>
    <row r="54" spans="1:14" s="20" customFormat="1" ht="15.6" x14ac:dyDescent="0.3">
      <c r="A54" s="23">
        <v>49</v>
      </c>
      <c r="B54" s="74" t="str">
        <f>[1]Sheet!G62</f>
        <v>_Karczochy serca op/2500ml/1550g</v>
      </c>
      <c r="C54" s="16" t="s">
        <v>25</v>
      </c>
      <c r="D54" s="15">
        <v>10.35</v>
      </c>
      <c r="E54" s="17"/>
      <c r="F54" s="24">
        <f t="shared" si="9"/>
        <v>0</v>
      </c>
      <c r="G54" s="25">
        <f t="shared" si="10"/>
        <v>0</v>
      </c>
      <c r="H54" s="26">
        <v>0.05</v>
      </c>
      <c r="I54" s="24">
        <f t="shared" si="11"/>
        <v>0</v>
      </c>
      <c r="J54" s="27">
        <f t="shared" si="12"/>
        <v>0</v>
      </c>
      <c r="L54" s="28"/>
      <c r="M54" s="29"/>
      <c r="N54" s="29"/>
    </row>
    <row r="55" spans="1:14" s="20" customFormat="1" ht="15.6" x14ac:dyDescent="0.3">
      <c r="A55" s="23">
        <v>50</v>
      </c>
      <c r="B55" s="74" t="str">
        <f>[1]Sheet!G63</f>
        <v>_Kasza Bulgur</v>
      </c>
      <c r="C55" s="16" t="s">
        <v>26</v>
      </c>
      <c r="D55" s="15">
        <v>9.1999999999999993</v>
      </c>
      <c r="E55" s="17"/>
      <c r="F55" s="24">
        <f t="shared" si="9"/>
        <v>0</v>
      </c>
      <c r="G55" s="25">
        <f t="shared" si="10"/>
        <v>0</v>
      </c>
      <c r="H55" s="26">
        <v>0.05</v>
      </c>
      <c r="I55" s="24">
        <f t="shared" si="11"/>
        <v>0</v>
      </c>
      <c r="J55" s="27">
        <f t="shared" si="12"/>
        <v>0</v>
      </c>
      <c r="L55" s="28"/>
      <c r="M55" s="29"/>
      <c r="N55" s="29"/>
    </row>
    <row r="56" spans="1:14" s="20" customFormat="1" ht="15.6" x14ac:dyDescent="0.3">
      <c r="A56" s="23">
        <v>51</v>
      </c>
      <c r="B56" s="74" t="str">
        <f>[1]Sheet!G64</f>
        <v>_Kasza Gryczana</v>
      </c>
      <c r="C56" s="16" t="s">
        <v>26</v>
      </c>
      <c r="D56" s="15">
        <v>46</v>
      </c>
      <c r="E56" s="17"/>
      <c r="F56" s="24">
        <f t="shared" si="9"/>
        <v>0</v>
      </c>
      <c r="G56" s="25">
        <f t="shared" si="10"/>
        <v>0</v>
      </c>
      <c r="H56" s="26">
        <v>0.05</v>
      </c>
      <c r="I56" s="24">
        <f t="shared" si="11"/>
        <v>0</v>
      </c>
      <c r="J56" s="27">
        <f t="shared" si="12"/>
        <v>0</v>
      </c>
      <c r="L56" s="28"/>
      <c r="M56" s="29"/>
      <c r="N56" s="29"/>
    </row>
    <row r="57" spans="1:14" s="20" customFormat="1" ht="15.6" x14ac:dyDescent="0.3">
      <c r="A57" s="23">
        <v>52</v>
      </c>
      <c r="B57" s="74" t="str">
        <f>[1]Sheet!G65</f>
        <v>_Kasza Kus Kus</v>
      </c>
      <c r="C57" s="16" t="s">
        <v>26</v>
      </c>
      <c r="D57" s="15">
        <v>19.549999999999997</v>
      </c>
      <c r="E57" s="17"/>
      <c r="F57" s="24">
        <f t="shared" si="9"/>
        <v>0</v>
      </c>
      <c r="G57" s="25">
        <f t="shared" si="10"/>
        <v>0</v>
      </c>
      <c r="H57" s="26">
        <v>0.05</v>
      </c>
      <c r="I57" s="24">
        <f t="shared" si="11"/>
        <v>0</v>
      </c>
      <c r="J57" s="27">
        <f t="shared" si="12"/>
        <v>0</v>
      </c>
      <c r="L57" s="28"/>
      <c r="M57" s="29"/>
      <c r="N57" s="29"/>
    </row>
    <row r="58" spans="1:14" s="20" customFormat="1" ht="15.6" x14ac:dyDescent="0.3">
      <c r="A58" s="23">
        <v>53</v>
      </c>
      <c r="B58" s="79" t="str">
        <f>[1]Sheet!G66</f>
        <v>_Kasza Manna</v>
      </c>
      <c r="C58" s="16" t="s">
        <v>26</v>
      </c>
      <c r="D58" s="15">
        <v>5.75</v>
      </c>
      <c r="E58" s="17"/>
      <c r="F58" s="24">
        <f t="shared" ref="F58:F64" si="13">E58*(1+H58)</f>
        <v>0</v>
      </c>
      <c r="G58" s="25">
        <f t="shared" ref="G58:G64" si="14">D58*E58</f>
        <v>0</v>
      </c>
      <c r="H58" s="26">
        <v>0.05</v>
      </c>
      <c r="I58" s="24">
        <f t="shared" ref="I58:I64" si="15">G58*H58</f>
        <v>0</v>
      </c>
      <c r="J58" s="27">
        <f t="shared" ref="J58:J64" si="16">G58+I58</f>
        <v>0</v>
      </c>
      <c r="L58" s="28"/>
      <c r="M58" s="29"/>
      <c r="N58" s="29"/>
    </row>
    <row r="59" spans="1:14" s="20" customFormat="1" ht="15.6" x14ac:dyDescent="0.3">
      <c r="A59" s="23">
        <v>54</v>
      </c>
      <c r="B59" s="79" t="str">
        <f>[1]Sheet!G67</f>
        <v>_Kasza Pęczak</v>
      </c>
      <c r="C59" s="16" t="s">
        <v>26</v>
      </c>
      <c r="D59" s="15">
        <v>9.1999999999999993</v>
      </c>
      <c r="E59" s="17"/>
      <c r="F59" s="24">
        <f t="shared" si="13"/>
        <v>0</v>
      </c>
      <c r="G59" s="25">
        <f t="shared" si="14"/>
        <v>0</v>
      </c>
      <c r="H59" s="26">
        <v>0.05</v>
      </c>
      <c r="I59" s="24">
        <f t="shared" si="15"/>
        <v>0</v>
      </c>
      <c r="J59" s="27">
        <f t="shared" si="16"/>
        <v>0</v>
      </c>
      <c r="L59" s="28"/>
      <c r="M59" s="29"/>
      <c r="N59" s="29"/>
    </row>
    <row r="60" spans="1:14" s="20" customFormat="1" ht="15.6" x14ac:dyDescent="0.3">
      <c r="A60" s="23">
        <v>55</v>
      </c>
      <c r="B60" s="79" t="str">
        <f>[1]Sheet!G68</f>
        <v>_Ketchup grill łagodny op/1000g</v>
      </c>
      <c r="C60" s="16" t="s">
        <v>25</v>
      </c>
      <c r="D60" s="15">
        <v>149.5</v>
      </c>
      <c r="E60" s="17"/>
      <c r="F60" s="24">
        <f t="shared" si="13"/>
        <v>0</v>
      </c>
      <c r="G60" s="25">
        <f t="shared" si="14"/>
        <v>0</v>
      </c>
      <c r="H60" s="26">
        <v>0.08</v>
      </c>
      <c r="I60" s="24">
        <f t="shared" si="15"/>
        <v>0</v>
      </c>
      <c r="J60" s="27">
        <f t="shared" si="16"/>
        <v>0</v>
      </c>
      <c r="L60" s="28"/>
      <c r="M60" s="29"/>
      <c r="N60" s="29"/>
    </row>
    <row r="61" spans="1:14" s="20" customFormat="1" ht="15.6" x14ac:dyDescent="0.3">
      <c r="A61" s="23">
        <v>56</v>
      </c>
      <c r="B61" s="79" t="str">
        <f>[1]Sheet!G69</f>
        <v>_Ketchup grill ostry op/1000g</v>
      </c>
      <c r="C61" s="16" t="s">
        <v>25</v>
      </c>
      <c r="D61" s="15">
        <v>13.799999999999999</v>
      </c>
      <c r="E61" s="17"/>
      <c r="F61" s="24">
        <f t="shared" si="13"/>
        <v>0</v>
      </c>
      <c r="G61" s="25">
        <f t="shared" si="14"/>
        <v>0</v>
      </c>
      <c r="H61" s="26">
        <v>0.08</v>
      </c>
      <c r="I61" s="24">
        <f t="shared" si="15"/>
        <v>0</v>
      </c>
      <c r="J61" s="27">
        <f t="shared" si="16"/>
        <v>0</v>
      </c>
      <c r="L61" s="28"/>
      <c r="M61" s="29"/>
      <c r="N61" s="29"/>
    </row>
    <row r="62" spans="1:14" s="20" customFormat="1" ht="15.6" x14ac:dyDescent="0.3">
      <c r="A62" s="23">
        <v>58</v>
      </c>
      <c r="B62" s="79" t="str">
        <f>[1]Sheet!G71</f>
        <v>_Kisiel MIX smaków</v>
      </c>
      <c r="C62" s="16" t="s">
        <v>26</v>
      </c>
      <c r="D62" s="15">
        <v>23</v>
      </c>
      <c r="E62" s="17"/>
      <c r="F62" s="24">
        <f t="shared" si="13"/>
        <v>0</v>
      </c>
      <c r="G62" s="25">
        <f t="shared" si="14"/>
        <v>0</v>
      </c>
      <c r="H62" s="26">
        <v>0.08</v>
      </c>
      <c r="I62" s="24">
        <f t="shared" si="15"/>
        <v>0</v>
      </c>
      <c r="J62" s="27">
        <f t="shared" si="16"/>
        <v>0</v>
      </c>
      <c r="L62" s="28"/>
      <c r="M62" s="29"/>
      <c r="N62" s="29"/>
    </row>
    <row r="63" spans="1:14" s="20" customFormat="1" ht="15.6" x14ac:dyDescent="0.3">
      <c r="A63" s="23">
        <v>59</v>
      </c>
      <c r="B63" s="79" t="str">
        <f>[1]Sheet!G72</f>
        <v>_Koncentrat Pomidorowy 30% op/900g</v>
      </c>
      <c r="C63" s="16" t="s">
        <v>25</v>
      </c>
      <c r="D63" s="15">
        <v>148.35</v>
      </c>
      <c r="E63" s="17"/>
      <c r="F63" s="24">
        <f t="shared" si="13"/>
        <v>0</v>
      </c>
      <c r="G63" s="25">
        <f t="shared" si="14"/>
        <v>0</v>
      </c>
      <c r="H63" s="26">
        <v>0.05</v>
      </c>
      <c r="I63" s="24">
        <f t="shared" si="15"/>
        <v>0</v>
      </c>
      <c r="J63" s="27">
        <f t="shared" si="16"/>
        <v>0</v>
      </c>
      <c r="L63" s="28"/>
      <c r="M63" s="29"/>
      <c r="N63" s="29"/>
    </row>
    <row r="64" spans="1:14" s="20" customFormat="1" ht="15.6" x14ac:dyDescent="0.3">
      <c r="A64" s="23">
        <v>60</v>
      </c>
      <c r="B64" s="79" t="str">
        <f>[1]Sheet!G73</f>
        <v>_Korpusy babeczek słone/słodkie mini op/505g</v>
      </c>
      <c r="C64" s="16" t="s">
        <v>25</v>
      </c>
      <c r="D64" s="15">
        <v>281.75</v>
      </c>
      <c r="E64" s="17"/>
      <c r="F64" s="24">
        <f t="shared" si="13"/>
        <v>0</v>
      </c>
      <c r="G64" s="25">
        <f t="shared" si="14"/>
        <v>0</v>
      </c>
      <c r="H64" s="26">
        <v>0.05</v>
      </c>
      <c r="I64" s="24">
        <f t="shared" si="15"/>
        <v>0</v>
      </c>
      <c r="J64" s="27">
        <f t="shared" si="16"/>
        <v>0</v>
      </c>
      <c r="L64" s="28"/>
      <c r="M64" s="29"/>
      <c r="N64" s="29"/>
    </row>
    <row r="65" spans="1:14" s="20" customFormat="1" ht="31.2" x14ac:dyDescent="0.3">
      <c r="A65" s="23">
        <v>61</v>
      </c>
      <c r="B65" s="79" t="str">
        <f>[1]Sheet!G74</f>
        <v>_Korpusy Volaventy FIN PASTRY Mini (for.z ciasta Francuskiego) 1150g/192szt</v>
      </c>
      <c r="C65" s="16" t="s">
        <v>25</v>
      </c>
      <c r="D65" s="15">
        <v>11.5</v>
      </c>
      <c r="E65" s="17"/>
      <c r="F65" s="24">
        <f t="shared" ref="F65" si="17">E65*(1+H65)</f>
        <v>0</v>
      </c>
      <c r="G65" s="25">
        <f t="shared" ref="G65" si="18">D65*E65</f>
        <v>0</v>
      </c>
      <c r="H65" s="26">
        <v>0.05</v>
      </c>
      <c r="I65" s="24">
        <f t="shared" ref="I65" si="19">G65*H65</f>
        <v>0</v>
      </c>
      <c r="J65" s="27">
        <f t="shared" ref="J65" si="20">G65+I65</f>
        <v>0</v>
      </c>
      <c r="L65" s="28"/>
      <c r="M65" s="29"/>
      <c r="N65" s="29"/>
    </row>
    <row r="66" spans="1:14" s="20" customFormat="1" ht="15.6" x14ac:dyDescent="0.3">
      <c r="A66" s="23">
        <v>62</v>
      </c>
      <c r="B66" s="74" t="str">
        <f>[1]Sheet!G75</f>
        <v>_Krakersy op/180g</v>
      </c>
      <c r="C66" s="16" t="s">
        <v>25</v>
      </c>
      <c r="D66" s="15">
        <v>37.949999999999996</v>
      </c>
      <c r="E66" s="17"/>
      <c r="F66" s="24">
        <f t="shared" si="9"/>
        <v>0</v>
      </c>
      <c r="G66" s="25">
        <f t="shared" si="10"/>
        <v>0</v>
      </c>
      <c r="H66" s="26">
        <v>0.05</v>
      </c>
      <c r="I66" s="24">
        <f t="shared" si="11"/>
        <v>0</v>
      </c>
      <c r="J66" s="27">
        <f t="shared" si="12"/>
        <v>0</v>
      </c>
      <c r="L66" s="28"/>
      <c r="M66" s="29"/>
      <c r="N66" s="29"/>
    </row>
    <row r="67" spans="1:14" s="20" customFormat="1" ht="15.6" x14ac:dyDescent="0.3">
      <c r="A67" s="23">
        <v>63</v>
      </c>
      <c r="B67" s="74" t="str">
        <f>[1]Sheet!G76</f>
        <v>_Krem Balsamiczny op/500ml</v>
      </c>
      <c r="C67" s="16" t="s">
        <v>25</v>
      </c>
      <c r="D67" s="15">
        <v>69</v>
      </c>
      <c r="E67" s="17"/>
      <c r="F67" s="24">
        <f t="shared" ref="F67" si="21">E67*(1+H67)</f>
        <v>0</v>
      </c>
      <c r="G67" s="25">
        <f t="shared" ref="G67" si="22">D67*E67</f>
        <v>0</v>
      </c>
      <c r="H67" s="26">
        <v>0.05</v>
      </c>
      <c r="I67" s="24">
        <f t="shared" ref="I67" si="23">G67*H67</f>
        <v>0</v>
      </c>
      <c r="J67" s="27">
        <f t="shared" ref="J67" si="24">G67+I67</f>
        <v>0</v>
      </c>
      <c r="L67" s="28"/>
      <c r="M67" s="29"/>
      <c r="N67" s="29"/>
    </row>
    <row r="68" spans="1:14" s="20" customFormat="1" ht="15.6" x14ac:dyDescent="0.3">
      <c r="A68" s="23">
        <v>64</v>
      </c>
      <c r="B68" s="74" t="str">
        <f>[1]Sheet!G77</f>
        <v>_Kukurydza konserwowa op/400ml/240g</v>
      </c>
      <c r="C68" s="16" t="s">
        <v>25</v>
      </c>
      <c r="D68" s="15">
        <v>96.6</v>
      </c>
      <c r="E68" s="17"/>
      <c r="F68" s="24">
        <f t="shared" si="9"/>
        <v>0</v>
      </c>
      <c r="G68" s="25">
        <f t="shared" si="10"/>
        <v>0</v>
      </c>
      <c r="H68" s="26">
        <v>0.05</v>
      </c>
      <c r="I68" s="24">
        <f t="shared" si="11"/>
        <v>0</v>
      </c>
      <c r="J68" s="27">
        <f t="shared" si="12"/>
        <v>0</v>
      </c>
      <c r="L68" s="28"/>
      <c r="M68" s="29"/>
      <c r="N68" s="29"/>
    </row>
    <row r="69" spans="1:14" s="20" customFormat="1" ht="15.6" x14ac:dyDescent="0.3">
      <c r="A69" s="23">
        <v>65</v>
      </c>
      <c r="B69" s="74" t="str">
        <f>[1]Sheet!G78</f>
        <v>_Kwasek cytrynowy</v>
      </c>
      <c r="C69" s="16" t="s">
        <v>25</v>
      </c>
      <c r="D69" s="15">
        <v>12.649999999999999</v>
      </c>
      <c r="E69" s="17"/>
      <c r="F69" s="24">
        <f t="shared" si="9"/>
        <v>0</v>
      </c>
      <c r="G69" s="25">
        <f t="shared" si="10"/>
        <v>0</v>
      </c>
      <c r="H69" s="26">
        <v>0.05</v>
      </c>
      <c r="I69" s="24">
        <f t="shared" si="11"/>
        <v>0</v>
      </c>
      <c r="J69" s="27">
        <f t="shared" si="12"/>
        <v>0</v>
      </c>
      <c r="L69" s="28"/>
      <c r="M69" s="29"/>
      <c r="N69" s="29"/>
    </row>
    <row r="70" spans="1:14" s="20" customFormat="1" ht="15.6" x14ac:dyDescent="0.3">
      <c r="A70" s="23">
        <v>66</v>
      </c>
      <c r="B70" s="74" t="str">
        <f>[1]Sheet!G79</f>
        <v>_Majonez dekoracyjny op/2800g</v>
      </c>
      <c r="C70" s="16" t="s">
        <v>25</v>
      </c>
      <c r="D70" s="15">
        <v>100.05</v>
      </c>
      <c r="E70" s="17"/>
      <c r="F70" s="24">
        <f t="shared" si="9"/>
        <v>0</v>
      </c>
      <c r="G70" s="25">
        <f t="shared" si="10"/>
        <v>0</v>
      </c>
      <c r="H70" s="26">
        <v>0.05</v>
      </c>
      <c r="I70" s="24">
        <f t="shared" si="11"/>
        <v>0</v>
      </c>
      <c r="J70" s="27">
        <f t="shared" si="12"/>
        <v>0</v>
      </c>
      <c r="L70" s="28"/>
      <c r="M70" s="29"/>
      <c r="N70" s="29"/>
    </row>
    <row r="71" spans="1:14" s="20" customFormat="1" ht="15.6" x14ac:dyDescent="0.3">
      <c r="A71" s="23">
        <v>67</v>
      </c>
      <c r="B71" s="74" t="str">
        <f>[1]Sheet!G80</f>
        <v>_Mandarynki w syropie op/312ml/175g</v>
      </c>
      <c r="C71" s="16" t="s">
        <v>25</v>
      </c>
      <c r="D71" s="15">
        <v>78.199999999999989</v>
      </c>
      <c r="E71" s="17"/>
      <c r="F71" s="24">
        <f t="shared" si="9"/>
        <v>0</v>
      </c>
      <c r="G71" s="25">
        <f t="shared" si="10"/>
        <v>0</v>
      </c>
      <c r="H71" s="26">
        <v>0.05</v>
      </c>
      <c r="I71" s="24">
        <f t="shared" si="11"/>
        <v>0</v>
      </c>
      <c r="J71" s="27">
        <f t="shared" si="12"/>
        <v>0</v>
      </c>
      <c r="L71" s="28"/>
      <c r="M71" s="29"/>
      <c r="N71" s="29"/>
    </row>
    <row r="72" spans="1:14" s="20" customFormat="1" ht="15.6" x14ac:dyDescent="0.3">
      <c r="A72" s="23">
        <v>68</v>
      </c>
      <c r="B72" s="74" t="str">
        <f>[1]Sheet!G81</f>
        <v>_Mango pulpa op/850g</v>
      </c>
      <c r="C72" s="16" t="s">
        <v>25</v>
      </c>
      <c r="D72" s="15">
        <v>35.65</v>
      </c>
      <c r="E72" s="17"/>
      <c r="F72" s="24">
        <f t="shared" si="9"/>
        <v>0</v>
      </c>
      <c r="G72" s="25">
        <f t="shared" si="10"/>
        <v>0</v>
      </c>
      <c r="H72" s="26">
        <v>0.05</v>
      </c>
      <c r="I72" s="24">
        <f t="shared" si="11"/>
        <v>0</v>
      </c>
      <c r="J72" s="27">
        <f t="shared" si="12"/>
        <v>0</v>
      </c>
      <c r="L72" s="28"/>
      <c r="M72" s="29"/>
      <c r="N72" s="29"/>
    </row>
    <row r="73" spans="1:14" s="20" customFormat="1" ht="15.6" x14ac:dyDescent="0.3">
      <c r="A73" s="23">
        <v>69</v>
      </c>
      <c r="B73" s="74" t="str">
        <f>[1]Sheet!G82</f>
        <v>_Margaryna op/250g</v>
      </c>
      <c r="C73" s="16" t="s">
        <v>25</v>
      </c>
      <c r="D73" s="15">
        <v>262.2</v>
      </c>
      <c r="E73" s="17"/>
      <c r="F73" s="24">
        <f t="shared" si="9"/>
        <v>0</v>
      </c>
      <c r="G73" s="25">
        <f t="shared" si="10"/>
        <v>0</v>
      </c>
      <c r="H73" s="26">
        <v>0.05</v>
      </c>
      <c r="I73" s="24">
        <f t="shared" si="11"/>
        <v>0</v>
      </c>
      <c r="J73" s="27">
        <f t="shared" si="12"/>
        <v>0</v>
      </c>
      <c r="L73" s="28"/>
      <c r="M73" s="29"/>
      <c r="N73" s="29"/>
    </row>
    <row r="74" spans="1:14" s="20" customFormat="1" ht="15.6" x14ac:dyDescent="0.3">
      <c r="A74" s="23">
        <v>70</v>
      </c>
      <c r="B74" s="74" t="str">
        <f>[1]Sheet!G83</f>
        <v>_Marmolada twarda op/1000g</v>
      </c>
      <c r="C74" s="16" t="s">
        <v>25</v>
      </c>
      <c r="D74" s="15">
        <v>1.1499999999999999</v>
      </c>
      <c r="E74" s="17"/>
      <c r="F74" s="24">
        <f t="shared" si="9"/>
        <v>0</v>
      </c>
      <c r="G74" s="25">
        <f t="shared" si="10"/>
        <v>0</v>
      </c>
      <c r="H74" s="26">
        <v>0.05</v>
      </c>
      <c r="I74" s="24">
        <f t="shared" si="11"/>
        <v>0</v>
      </c>
      <c r="J74" s="27">
        <f t="shared" si="12"/>
        <v>0</v>
      </c>
      <c r="L74" s="28"/>
      <c r="M74" s="29"/>
      <c r="N74" s="29"/>
    </row>
    <row r="75" spans="1:14" s="20" customFormat="1" ht="15.6" x14ac:dyDescent="0.3">
      <c r="A75" s="23">
        <v>71</v>
      </c>
      <c r="B75" s="74" t="str">
        <f>[1]Sheet!G84</f>
        <v>_Masło orzechowe op/900g</v>
      </c>
      <c r="C75" s="16" t="s">
        <v>25</v>
      </c>
      <c r="D75" s="15">
        <v>1.1499999999999999</v>
      </c>
      <c r="E75" s="17"/>
      <c r="F75" s="24">
        <f t="shared" si="9"/>
        <v>0</v>
      </c>
      <c r="G75" s="25">
        <f t="shared" si="10"/>
        <v>0</v>
      </c>
      <c r="H75" s="26">
        <v>0.05</v>
      </c>
      <c r="I75" s="24">
        <f t="shared" si="11"/>
        <v>0</v>
      </c>
      <c r="J75" s="27">
        <f t="shared" si="12"/>
        <v>0</v>
      </c>
      <c r="L75" s="28"/>
      <c r="M75" s="29"/>
      <c r="N75" s="29"/>
    </row>
    <row r="76" spans="1:14" s="20" customFormat="1" ht="15.6" x14ac:dyDescent="0.3">
      <c r="A76" s="23">
        <v>72</v>
      </c>
      <c r="B76" s="74" t="str">
        <f>[1]Sheet!G85</f>
        <v>_Mąka Gryczana op/1000g</v>
      </c>
      <c r="C76" s="16" t="s">
        <v>26</v>
      </c>
      <c r="D76" s="15">
        <v>1.1499999999999999</v>
      </c>
      <c r="E76" s="17"/>
      <c r="F76" s="24">
        <f t="shared" si="9"/>
        <v>0</v>
      </c>
      <c r="G76" s="25">
        <f t="shared" si="10"/>
        <v>0</v>
      </c>
      <c r="H76" s="26">
        <v>0.05</v>
      </c>
      <c r="I76" s="24">
        <f t="shared" si="11"/>
        <v>0</v>
      </c>
      <c r="J76" s="27">
        <f t="shared" si="12"/>
        <v>0</v>
      </c>
      <c r="L76" s="28"/>
      <c r="M76" s="29"/>
      <c r="N76" s="29"/>
    </row>
    <row r="77" spans="1:14" s="20" customFormat="1" ht="15.6" x14ac:dyDescent="0.3">
      <c r="A77" s="23">
        <v>73</v>
      </c>
      <c r="B77" s="74" t="str">
        <f>[1]Sheet!G86</f>
        <v>_Mąka Kukurydziana op/1000g</v>
      </c>
      <c r="C77" s="16" t="s">
        <v>26</v>
      </c>
      <c r="D77" s="15">
        <v>4.5999999999999996</v>
      </c>
      <c r="E77" s="17"/>
      <c r="F77" s="24">
        <f t="shared" si="9"/>
        <v>0</v>
      </c>
      <c r="G77" s="25">
        <f t="shared" si="10"/>
        <v>0</v>
      </c>
      <c r="H77" s="26">
        <v>0.05</v>
      </c>
      <c r="I77" s="24">
        <f t="shared" si="11"/>
        <v>0</v>
      </c>
      <c r="J77" s="27">
        <f t="shared" si="12"/>
        <v>0</v>
      </c>
      <c r="L77" s="28"/>
      <c r="M77" s="29"/>
      <c r="N77" s="29"/>
    </row>
    <row r="78" spans="1:14" s="20" customFormat="1" ht="15.6" x14ac:dyDescent="0.3">
      <c r="A78" s="23">
        <v>74</v>
      </c>
      <c r="B78" s="74" t="str">
        <f>[1]Sheet!G87</f>
        <v>_Mąka Szymanowska op/1000g</v>
      </c>
      <c r="C78" s="16" t="s">
        <v>26</v>
      </c>
      <c r="D78" s="15">
        <v>867.09999999999991</v>
      </c>
      <c r="E78" s="17"/>
      <c r="F78" s="24">
        <f t="shared" si="9"/>
        <v>0</v>
      </c>
      <c r="G78" s="25">
        <f t="shared" si="10"/>
        <v>0</v>
      </c>
      <c r="H78" s="26">
        <v>0.05</v>
      </c>
      <c r="I78" s="24">
        <f t="shared" si="11"/>
        <v>0</v>
      </c>
      <c r="J78" s="27">
        <f t="shared" si="12"/>
        <v>0</v>
      </c>
      <c r="L78" s="28"/>
      <c r="M78" s="29"/>
      <c r="N78" s="29"/>
    </row>
    <row r="79" spans="1:14" s="20" customFormat="1" ht="15.6" x14ac:dyDescent="0.3">
      <c r="A79" s="23">
        <v>75</v>
      </c>
      <c r="B79" s="74" t="str">
        <f>[1]Sheet!G88</f>
        <v>_Mąka Ziemniaczana</v>
      </c>
      <c r="C79" s="16" t="s">
        <v>26</v>
      </c>
      <c r="D79" s="15">
        <v>43.699999999999996</v>
      </c>
      <c r="E79" s="17"/>
      <c r="F79" s="24">
        <f t="shared" si="9"/>
        <v>0</v>
      </c>
      <c r="G79" s="25">
        <f t="shared" si="10"/>
        <v>0</v>
      </c>
      <c r="H79" s="26">
        <v>0.05</v>
      </c>
      <c r="I79" s="24">
        <f t="shared" si="11"/>
        <v>0</v>
      </c>
      <c r="J79" s="27">
        <f t="shared" si="12"/>
        <v>0</v>
      </c>
      <c r="L79" s="28"/>
      <c r="M79" s="29"/>
      <c r="N79" s="29"/>
    </row>
    <row r="80" spans="1:14" s="20" customFormat="1" ht="15.6" x14ac:dyDescent="0.3">
      <c r="A80" s="23">
        <v>76</v>
      </c>
      <c r="B80" s="31" t="str">
        <f>[1]Sheet!G89</f>
        <v>_Mieszanka Owoce Suszone MIX</v>
      </c>
      <c r="C80" s="16" t="s">
        <v>26</v>
      </c>
      <c r="D80" s="15">
        <v>34.5</v>
      </c>
      <c r="E80" s="17"/>
      <c r="F80" s="24">
        <f t="shared" ref="F80:F81" si="25">E80*(1+H80)</f>
        <v>0</v>
      </c>
      <c r="G80" s="25">
        <f t="shared" ref="G80:G81" si="26">D80*E80</f>
        <v>0</v>
      </c>
      <c r="H80" s="26">
        <v>0.05</v>
      </c>
      <c r="I80" s="24">
        <f t="shared" ref="I80:I81" si="27">G80*H80</f>
        <v>0</v>
      </c>
      <c r="J80" s="27">
        <f t="shared" ref="J80:J81" si="28">G80+I80</f>
        <v>0</v>
      </c>
      <c r="L80" s="28"/>
      <c r="M80" s="29"/>
      <c r="N80" s="29"/>
    </row>
    <row r="81" spans="1:14" s="20" customFormat="1" ht="15.6" x14ac:dyDescent="0.3">
      <c r="A81" s="23">
        <v>77</v>
      </c>
      <c r="B81" s="78" t="str">
        <f>[1]Sheet!G90</f>
        <v>_Migdały płatki/słupki</v>
      </c>
      <c r="C81" s="16" t="s">
        <v>26</v>
      </c>
      <c r="D81" s="15">
        <v>10.35</v>
      </c>
      <c r="E81" s="17"/>
      <c r="F81" s="24">
        <f t="shared" si="25"/>
        <v>0</v>
      </c>
      <c r="G81" s="25">
        <f t="shared" si="26"/>
        <v>0</v>
      </c>
      <c r="H81" s="26">
        <v>0.05</v>
      </c>
      <c r="I81" s="24">
        <f t="shared" si="27"/>
        <v>0</v>
      </c>
      <c r="J81" s="27">
        <f t="shared" si="28"/>
        <v>0</v>
      </c>
      <c r="L81" s="28"/>
      <c r="M81" s="29"/>
      <c r="N81" s="29"/>
    </row>
    <row r="82" spans="1:14" s="20" customFormat="1" ht="15.6" x14ac:dyDescent="0.3">
      <c r="A82" s="23">
        <v>78</v>
      </c>
      <c r="B82" s="74" t="str">
        <f>[1]Sheet!G91</f>
        <v>_Miód Wielokwiatowy op/1000g</v>
      </c>
      <c r="C82" s="16" t="s">
        <v>26</v>
      </c>
      <c r="D82" s="15">
        <v>46</v>
      </c>
      <c r="E82" s="17"/>
      <c r="F82" s="24">
        <f t="shared" si="9"/>
        <v>0</v>
      </c>
      <c r="G82" s="25">
        <f t="shared" si="10"/>
        <v>0</v>
      </c>
      <c r="H82" s="26">
        <v>0.05</v>
      </c>
      <c r="I82" s="24">
        <f t="shared" si="11"/>
        <v>0</v>
      </c>
      <c r="J82" s="27">
        <f t="shared" si="12"/>
        <v>0</v>
      </c>
      <c r="L82" s="28"/>
      <c r="M82" s="29"/>
      <c r="N82" s="29"/>
    </row>
    <row r="83" spans="1:14" s="20" customFormat="1" ht="15.6" x14ac:dyDescent="0.3">
      <c r="A83" s="23">
        <v>79</v>
      </c>
      <c r="B83" s="74" t="str">
        <f>[1]Sheet!G92</f>
        <v>_Morela suszona</v>
      </c>
      <c r="C83" s="16" t="s">
        <v>26</v>
      </c>
      <c r="D83" s="15">
        <v>10.35</v>
      </c>
      <c r="E83" s="17"/>
      <c r="F83" s="24">
        <f t="shared" si="9"/>
        <v>0</v>
      </c>
      <c r="G83" s="25">
        <f t="shared" si="10"/>
        <v>0</v>
      </c>
      <c r="H83" s="26">
        <v>0.05</v>
      </c>
      <c r="I83" s="24">
        <f t="shared" si="11"/>
        <v>0</v>
      </c>
      <c r="J83" s="27">
        <f t="shared" si="12"/>
        <v>0</v>
      </c>
      <c r="L83" s="28"/>
      <c r="M83" s="29"/>
      <c r="N83" s="29"/>
    </row>
    <row r="84" spans="1:14" s="20" customFormat="1" ht="15.6" x14ac:dyDescent="0.3">
      <c r="A84" s="23">
        <v>80</v>
      </c>
      <c r="B84" s="74" t="str">
        <f>[1]Sheet!G93</f>
        <v>_Musztarda Francuska op/1000g</v>
      </c>
      <c r="C84" s="16" t="s">
        <v>26</v>
      </c>
      <c r="D84" s="15">
        <v>39.099999999999994</v>
      </c>
      <c r="E84" s="17"/>
      <c r="F84" s="24">
        <f t="shared" si="9"/>
        <v>0</v>
      </c>
      <c r="G84" s="25">
        <f t="shared" si="10"/>
        <v>0</v>
      </c>
      <c r="H84" s="26">
        <v>0.08</v>
      </c>
      <c r="I84" s="24">
        <f t="shared" si="11"/>
        <v>0</v>
      </c>
      <c r="J84" s="27">
        <f t="shared" si="12"/>
        <v>0</v>
      </c>
      <c r="L84" s="28"/>
      <c r="M84" s="29"/>
      <c r="N84" s="29"/>
    </row>
    <row r="85" spans="1:14" s="20" customFormat="1" ht="15.6" x14ac:dyDescent="0.3">
      <c r="A85" s="23">
        <v>81</v>
      </c>
      <c r="B85" s="79" t="str">
        <f>[1]Sheet!G94</f>
        <v>_Musztarda Sarepska op/1000g</v>
      </c>
      <c r="C85" s="16" t="s">
        <v>26</v>
      </c>
      <c r="D85" s="15">
        <v>13.799999999999999</v>
      </c>
      <c r="E85" s="17"/>
      <c r="F85" s="24">
        <f t="shared" si="9"/>
        <v>0</v>
      </c>
      <c r="G85" s="25">
        <f t="shared" si="10"/>
        <v>0</v>
      </c>
      <c r="H85" s="26">
        <v>0.08</v>
      </c>
      <c r="I85" s="24">
        <f t="shared" si="11"/>
        <v>0</v>
      </c>
      <c r="J85" s="27">
        <f t="shared" si="12"/>
        <v>0</v>
      </c>
      <c r="L85" s="28"/>
      <c r="M85" s="29"/>
      <c r="N85" s="29"/>
    </row>
    <row r="86" spans="1:14" s="20" customFormat="1" ht="15.6" x14ac:dyDescent="0.3">
      <c r="A86" s="23">
        <v>82</v>
      </c>
      <c r="B86" s="79" t="str">
        <f>[1]Sheet!G95</f>
        <v>_Musztarda Słoneczna op/1000g</v>
      </c>
      <c r="C86" s="16" t="s">
        <v>26</v>
      </c>
      <c r="D86" s="15">
        <v>103.49999999999999</v>
      </c>
      <c r="E86" s="17"/>
      <c r="F86" s="24">
        <f t="shared" si="9"/>
        <v>0</v>
      </c>
      <c r="G86" s="25">
        <f t="shared" si="10"/>
        <v>0</v>
      </c>
      <c r="H86" s="26">
        <v>0.08</v>
      </c>
      <c r="I86" s="24">
        <f t="shared" si="11"/>
        <v>0</v>
      </c>
      <c r="J86" s="27">
        <f t="shared" si="12"/>
        <v>0</v>
      </c>
      <c r="L86" s="28"/>
      <c r="M86" s="29"/>
      <c r="N86" s="29"/>
    </row>
    <row r="87" spans="1:14" s="20" customFormat="1" ht="15.6" x14ac:dyDescent="0.3">
      <c r="A87" s="23">
        <v>83</v>
      </c>
      <c r="B87" s="79" t="str">
        <f>[1]Sheet!G96</f>
        <v>_Nachos 1000g</v>
      </c>
      <c r="C87" s="16" t="s">
        <v>26</v>
      </c>
      <c r="D87" s="15">
        <v>12.649999999999999</v>
      </c>
      <c r="E87" s="17"/>
      <c r="F87" s="24">
        <f t="shared" si="9"/>
        <v>0</v>
      </c>
      <c r="G87" s="25">
        <f t="shared" si="10"/>
        <v>0</v>
      </c>
      <c r="H87" s="26">
        <v>0.05</v>
      </c>
      <c r="I87" s="24">
        <f t="shared" si="11"/>
        <v>0</v>
      </c>
      <c r="J87" s="27">
        <f t="shared" si="12"/>
        <v>0</v>
      </c>
      <c r="L87" s="28"/>
      <c r="M87" s="29"/>
      <c r="N87" s="29"/>
    </row>
    <row r="88" spans="1:14" s="20" customFormat="1" ht="15.6" x14ac:dyDescent="0.3">
      <c r="A88" s="23">
        <v>84</v>
      </c>
      <c r="B88" s="79" t="str">
        <f>[1]Sheet!G97</f>
        <v>_Ocet Balsamiczny op/500ml</v>
      </c>
      <c r="C88" s="16" t="s">
        <v>25</v>
      </c>
      <c r="D88" s="15">
        <v>9.1999999999999993</v>
      </c>
      <c r="E88" s="17"/>
      <c r="F88" s="24">
        <f t="shared" si="9"/>
        <v>0</v>
      </c>
      <c r="G88" s="25">
        <f t="shared" si="10"/>
        <v>0</v>
      </c>
      <c r="H88" s="26">
        <v>0.05</v>
      </c>
      <c r="I88" s="24">
        <f t="shared" si="11"/>
        <v>0</v>
      </c>
      <c r="J88" s="27">
        <f t="shared" si="12"/>
        <v>0</v>
      </c>
      <c r="L88" s="28"/>
      <c r="M88" s="29"/>
      <c r="N88" s="29"/>
    </row>
    <row r="89" spans="1:14" s="20" customFormat="1" ht="15.6" x14ac:dyDescent="0.3">
      <c r="A89" s="23">
        <v>85</v>
      </c>
      <c r="B89" s="74" t="str">
        <f>[1]Sheet!G98</f>
        <v>_Ocet Jabłkowy op/1000ml</v>
      </c>
      <c r="C89" s="16" t="s">
        <v>25</v>
      </c>
      <c r="D89" s="15">
        <v>10.35</v>
      </c>
      <c r="E89" s="17"/>
      <c r="F89" s="24">
        <f t="shared" si="9"/>
        <v>0</v>
      </c>
      <c r="G89" s="25">
        <f t="shared" si="10"/>
        <v>0</v>
      </c>
      <c r="H89" s="26">
        <v>0.05</v>
      </c>
      <c r="I89" s="24">
        <f t="shared" si="11"/>
        <v>0</v>
      </c>
      <c r="J89" s="27">
        <f t="shared" si="12"/>
        <v>0</v>
      </c>
      <c r="L89" s="28"/>
      <c r="M89" s="29"/>
      <c r="N89" s="29"/>
    </row>
    <row r="90" spans="1:14" s="20" customFormat="1" ht="15.6" x14ac:dyDescent="0.3">
      <c r="A90" s="23">
        <v>86</v>
      </c>
      <c r="B90" s="74" t="str">
        <f>[1]Sheet!G99</f>
        <v>_Ocet Spirytusowy 10%</v>
      </c>
      <c r="C90" s="16" t="s">
        <v>25</v>
      </c>
      <c r="D90" s="15">
        <v>87.399999999999991</v>
      </c>
      <c r="E90" s="17"/>
      <c r="F90" s="24">
        <f t="shared" si="9"/>
        <v>0</v>
      </c>
      <c r="G90" s="25">
        <f t="shared" si="10"/>
        <v>0</v>
      </c>
      <c r="H90" s="26">
        <v>0.05</v>
      </c>
      <c r="I90" s="24">
        <f t="shared" si="11"/>
        <v>0</v>
      </c>
      <c r="J90" s="27">
        <f t="shared" si="12"/>
        <v>0</v>
      </c>
      <c r="L90" s="28"/>
      <c r="M90" s="29"/>
      <c r="N90" s="29"/>
    </row>
    <row r="91" spans="1:14" s="20" customFormat="1" ht="15.6" x14ac:dyDescent="0.3">
      <c r="A91" s="23">
        <v>87</v>
      </c>
      <c r="B91" s="74" t="str">
        <f>[1]Sheet!G100</f>
        <v>_Ocet Winny op/1000ml</v>
      </c>
      <c r="C91" s="16" t="s">
        <v>25</v>
      </c>
      <c r="D91" s="15">
        <v>9.1999999999999993</v>
      </c>
      <c r="E91" s="17"/>
      <c r="F91" s="24">
        <f t="shared" si="9"/>
        <v>0</v>
      </c>
      <c r="G91" s="25">
        <f t="shared" si="10"/>
        <v>0</v>
      </c>
      <c r="H91" s="26">
        <v>0.05</v>
      </c>
      <c r="I91" s="24">
        <f t="shared" si="11"/>
        <v>0</v>
      </c>
      <c r="J91" s="27">
        <f t="shared" si="12"/>
        <v>0</v>
      </c>
      <c r="L91" s="28"/>
      <c r="M91" s="29"/>
      <c r="N91" s="29"/>
    </row>
    <row r="92" spans="1:14" s="20" customFormat="1" ht="15.6" x14ac:dyDescent="0.3">
      <c r="A92" s="23">
        <v>88</v>
      </c>
      <c r="B92" s="74" t="str">
        <f>[1]Sheet!G101</f>
        <v>_Ogórek Konserwowy 900ml/470g</v>
      </c>
      <c r="C92" s="16" t="s">
        <v>25</v>
      </c>
      <c r="D92" s="15">
        <v>50.599999999999994</v>
      </c>
      <c r="E92" s="17"/>
      <c r="F92" s="24">
        <f t="shared" si="9"/>
        <v>0</v>
      </c>
      <c r="G92" s="25">
        <f t="shared" si="10"/>
        <v>0</v>
      </c>
      <c r="H92" s="26">
        <v>0.05</v>
      </c>
      <c r="I92" s="24">
        <f t="shared" si="11"/>
        <v>0</v>
      </c>
      <c r="J92" s="27">
        <f t="shared" si="12"/>
        <v>0</v>
      </c>
      <c r="L92" s="28"/>
      <c r="M92" s="29"/>
      <c r="N92" s="29"/>
    </row>
    <row r="93" spans="1:14" s="20" customFormat="1" ht="15.6" x14ac:dyDescent="0.3">
      <c r="A93" s="23">
        <v>89</v>
      </c>
      <c r="B93" s="74" t="str">
        <f>[1]Sheet!G102</f>
        <v>_Ogórek Konserwowy mini 680ml/360g</v>
      </c>
      <c r="C93" s="16" t="s">
        <v>25</v>
      </c>
      <c r="D93" s="15">
        <v>6.8999999999999995</v>
      </c>
      <c r="E93" s="17"/>
      <c r="F93" s="24">
        <f t="shared" ref="F93:F160" si="29">E93*(1+H93)</f>
        <v>0</v>
      </c>
      <c r="G93" s="25">
        <f t="shared" ref="G93:G160" si="30">D93*E93</f>
        <v>0</v>
      </c>
      <c r="H93" s="26">
        <v>0.05</v>
      </c>
      <c r="I93" s="24">
        <f t="shared" ref="I93:I160" si="31">G93*H93</f>
        <v>0</v>
      </c>
      <c r="J93" s="27">
        <f t="shared" ref="J93:J160" si="32">G93+I93</f>
        <v>0</v>
      </c>
      <c r="L93" s="28"/>
      <c r="M93" s="29"/>
      <c r="N93" s="29"/>
    </row>
    <row r="94" spans="1:14" s="20" customFormat="1" ht="31.2" x14ac:dyDescent="0.3">
      <c r="A94" s="23">
        <v>90</v>
      </c>
      <c r="B94" s="74" t="str">
        <f>[1]Sheet!G103</f>
        <v>_Olej cytryna/bazylia, bazylia,oregano/bazylia, pomidor/czosnek/bazylia 250ml</v>
      </c>
      <c r="C94" s="16" t="s">
        <v>25</v>
      </c>
      <c r="D94" s="15">
        <v>18.399999999999999</v>
      </c>
      <c r="E94" s="17"/>
      <c r="F94" s="24">
        <f t="shared" si="29"/>
        <v>0</v>
      </c>
      <c r="G94" s="25">
        <f t="shared" si="30"/>
        <v>0</v>
      </c>
      <c r="H94" s="26">
        <v>0.05</v>
      </c>
      <c r="I94" s="24">
        <f t="shared" si="31"/>
        <v>0</v>
      </c>
      <c r="J94" s="27">
        <f t="shared" si="32"/>
        <v>0</v>
      </c>
      <c r="L94" s="28"/>
      <c r="M94" s="29"/>
      <c r="N94" s="29"/>
    </row>
    <row r="95" spans="1:14" s="20" customFormat="1" ht="15.6" x14ac:dyDescent="0.3">
      <c r="A95" s="23">
        <v>91</v>
      </c>
      <c r="B95" s="74" t="str">
        <f>[1]Sheet!G104</f>
        <v>_Olej Rzepakowy 5L</v>
      </c>
      <c r="C95" s="16" t="s">
        <v>25</v>
      </c>
      <c r="D95" s="15">
        <v>195.49999999999997</v>
      </c>
      <c r="E95" s="17"/>
      <c r="F95" s="24">
        <f t="shared" si="29"/>
        <v>0</v>
      </c>
      <c r="G95" s="25">
        <f t="shared" si="30"/>
        <v>0</v>
      </c>
      <c r="H95" s="26">
        <v>0.05</v>
      </c>
      <c r="I95" s="24">
        <f t="shared" si="31"/>
        <v>0</v>
      </c>
      <c r="J95" s="27">
        <f t="shared" si="32"/>
        <v>0</v>
      </c>
      <c r="L95" s="28"/>
      <c r="M95" s="29"/>
      <c r="N95" s="29"/>
    </row>
    <row r="96" spans="1:14" s="20" customFormat="1" ht="15.6" x14ac:dyDescent="0.3">
      <c r="A96" s="23">
        <v>92</v>
      </c>
      <c r="B96" s="80" t="str">
        <f>[1]Sheet!G105</f>
        <v>_Oliwa z oliwek Extra Virgin op/250ml</v>
      </c>
      <c r="C96" s="16" t="s">
        <v>25</v>
      </c>
      <c r="D96" s="15">
        <v>52.9</v>
      </c>
      <c r="E96" s="17"/>
      <c r="F96" s="24">
        <f t="shared" si="29"/>
        <v>0</v>
      </c>
      <c r="G96" s="25">
        <f t="shared" si="30"/>
        <v>0</v>
      </c>
      <c r="H96" s="26">
        <v>0.05</v>
      </c>
      <c r="I96" s="24">
        <f t="shared" si="31"/>
        <v>0</v>
      </c>
      <c r="J96" s="27">
        <f t="shared" si="32"/>
        <v>0</v>
      </c>
      <c r="L96" s="28"/>
      <c r="M96" s="29"/>
      <c r="N96" s="29"/>
    </row>
    <row r="97" spans="1:14" s="20" customFormat="1" ht="15.6" x14ac:dyDescent="0.3">
      <c r="A97" s="23">
        <v>93</v>
      </c>
      <c r="B97" s="81" t="str">
        <f>[1]Sheet!G106</f>
        <v>_Oliwa z oliwek Extra Virgin z Truflami op/250ml</v>
      </c>
      <c r="C97" s="16" t="s">
        <v>25</v>
      </c>
      <c r="D97" s="15">
        <v>17.25</v>
      </c>
      <c r="E97" s="17"/>
      <c r="F97" s="24">
        <f t="shared" si="29"/>
        <v>0</v>
      </c>
      <c r="G97" s="25">
        <f t="shared" si="30"/>
        <v>0</v>
      </c>
      <c r="H97" s="26">
        <v>0.05</v>
      </c>
      <c r="I97" s="24">
        <f t="shared" si="31"/>
        <v>0</v>
      </c>
      <c r="J97" s="27">
        <f t="shared" si="32"/>
        <v>0</v>
      </c>
      <c r="L97" s="28"/>
      <c r="M97" s="29"/>
      <c r="N97" s="29"/>
    </row>
    <row r="98" spans="1:14" s="20" customFormat="1" ht="15.6" x14ac:dyDescent="0.3">
      <c r="A98" s="23">
        <v>94</v>
      </c>
      <c r="B98" s="74" t="str">
        <f>[1]Sheet!G107</f>
        <v>_Oliwa z wytłoczyn oliwek (Pomace) op/1000ml</v>
      </c>
      <c r="C98" s="16" t="s">
        <v>25</v>
      </c>
      <c r="D98" s="15">
        <v>44.849999999999994</v>
      </c>
      <c r="E98" s="17"/>
      <c r="F98" s="24">
        <f t="shared" si="29"/>
        <v>0</v>
      </c>
      <c r="G98" s="25">
        <f t="shared" si="30"/>
        <v>0</v>
      </c>
      <c r="H98" s="26">
        <v>0.05</v>
      </c>
      <c r="I98" s="24">
        <f t="shared" si="31"/>
        <v>0</v>
      </c>
      <c r="J98" s="27">
        <f t="shared" si="32"/>
        <v>0</v>
      </c>
      <c r="L98" s="28"/>
      <c r="M98" s="29"/>
      <c r="N98" s="29"/>
    </row>
    <row r="99" spans="1:14" s="20" customFormat="1" ht="15.6" x14ac:dyDescent="0.3">
      <c r="A99" s="23">
        <v>95</v>
      </c>
      <c r="B99" s="74" t="str">
        <f>[1]Sheet!G108</f>
        <v>_Oliwki Czarne drylowane 935/400g</v>
      </c>
      <c r="C99" s="16" t="s">
        <v>25</v>
      </c>
      <c r="D99" s="15">
        <v>135.69999999999999</v>
      </c>
      <c r="E99" s="17"/>
      <c r="F99" s="24">
        <f t="shared" si="29"/>
        <v>0</v>
      </c>
      <c r="G99" s="25">
        <f t="shared" si="30"/>
        <v>0</v>
      </c>
      <c r="H99" s="26">
        <v>0.05</v>
      </c>
      <c r="I99" s="24">
        <f t="shared" si="31"/>
        <v>0</v>
      </c>
      <c r="J99" s="27">
        <f t="shared" si="32"/>
        <v>0</v>
      </c>
      <c r="L99" s="28"/>
      <c r="M99" s="29"/>
      <c r="N99" s="29"/>
    </row>
    <row r="100" spans="1:14" s="20" customFormat="1" ht="15.6" x14ac:dyDescent="0.3">
      <c r="A100" s="23">
        <v>96</v>
      </c>
      <c r="B100" s="77" t="str">
        <f>[1]Sheet!G109</f>
        <v>_Oliwki Zielone drylowane 935/450g</v>
      </c>
      <c r="C100" s="16" t="s">
        <v>25</v>
      </c>
      <c r="D100" s="15">
        <v>39.099999999999994</v>
      </c>
      <c r="E100" s="17"/>
      <c r="F100" s="24">
        <f t="shared" si="29"/>
        <v>0</v>
      </c>
      <c r="G100" s="25">
        <f t="shared" si="30"/>
        <v>0</v>
      </c>
      <c r="H100" s="26">
        <v>0.05</v>
      </c>
      <c r="I100" s="24">
        <f t="shared" si="31"/>
        <v>0</v>
      </c>
      <c r="J100" s="27">
        <f t="shared" si="32"/>
        <v>0</v>
      </c>
      <c r="L100" s="28"/>
      <c r="M100" s="29"/>
      <c r="N100" s="29"/>
    </row>
    <row r="101" spans="1:14" s="20" customFormat="1" ht="15.6" x14ac:dyDescent="0.3">
      <c r="A101" s="23">
        <v>97</v>
      </c>
      <c r="B101" s="77" t="str">
        <f>[1]Sheet!G110</f>
        <v>_Orzechy Włoskie</v>
      </c>
      <c r="C101" s="16" t="s">
        <v>26</v>
      </c>
      <c r="D101" s="15">
        <v>42.55</v>
      </c>
      <c r="E101" s="17"/>
      <c r="F101" s="24">
        <f t="shared" si="29"/>
        <v>0</v>
      </c>
      <c r="G101" s="25">
        <f t="shared" si="30"/>
        <v>0</v>
      </c>
      <c r="H101" s="26">
        <v>0.05</v>
      </c>
      <c r="I101" s="24">
        <f t="shared" si="31"/>
        <v>0</v>
      </c>
      <c r="J101" s="27">
        <f t="shared" si="32"/>
        <v>0</v>
      </c>
      <c r="L101" s="28"/>
      <c r="M101" s="29"/>
      <c r="N101" s="29"/>
    </row>
    <row r="102" spans="1:14" s="20" customFormat="1" ht="15.6" x14ac:dyDescent="0.3">
      <c r="A102" s="23">
        <v>98</v>
      </c>
      <c r="B102" s="77" t="str">
        <f>[1]Sheet!G111</f>
        <v>_Papryka konserwowa 4250ml/1900g</v>
      </c>
      <c r="C102" s="16" t="s">
        <v>25</v>
      </c>
      <c r="D102" s="15">
        <v>5.75</v>
      </c>
      <c r="E102" s="17"/>
      <c r="F102" s="24">
        <f t="shared" si="29"/>
        <v>0</v>
      </c>
      <c r="G102" s="25">
        <f t="shared" si="30"/>
        <v>0</v>
      </c>
      <c r="H102" s="26">
        <v>0.05</v>
      </c>
      <c r="I102" s="24">
        <f t="shared" si="31"/>
        <v>0</v>
      </c>
      <c r="J102" s="27">
        <f t="shared" si="32"/>
        <v>0</v>
      </c>
      <c r="L102" s="28"/>
      <c r="M102" s="29"/>
      <c r="N102" s="29"/>
    </row>
    <row r="103" spans="1:14" s="20" customFormat="1" ht="15.6" x14ac:dyDescent="0.3">
      <c r="A103" s="23">
        <v>99</v>
      </c>
      <c r="B103" s="82" t="str">
        <f>[1]Sheet!G112</f>
        <v>_Papryka konserwowa 720ml/300g</v>
      </c>
      <c r="C103" s="16" t="s">
        <v>25</v>
      </c>
      <c r="D103" s="15">
        <v>4.5999999999999996</v>
      </c>
      <c r="E103" s="17"/>
      <c r="F103" s="24">
        <f t="shared" si="29"/>
        <v>0</v>
      </c>
      <c r="G103" s="25">
        <f t="shared" si="30"/>
        <v>0</v>
      </c>
      <c r="H103" s="26">
        <v>0.05</v>
      </c>
      <c r="I103" s="24">
        <f t="shared" si="31"/>
        <v>0</v>
      </c>
      <c r="J103" s="27">
        <f t="shared" si="32"/>
        <v>0</v>
      </c>
      <c r="L103" s="28"/>
      <c r="M103" s="29"/>
      <c r="N103" s="29"/>
    </row>
    <row r="104" spans="1:14" s="20" customFormat="1" ht="15.6" x14ac:dyDescent="0.3">
      <c r="A104" s="23">
        <v>100</v>
      </c>
      <c r="B104" s="83" t="str">
        <f>[1]Sheet!G113</f>
        <v>_Pestki Słonecznika łuskane</v>
      </c>
      <c r="C104" s="16" t="s">
        <v>26</v>
      </c>
      <c r="D104" s="15">
        <v>10.35</v>
      </c>
      <c r="E104" s="17"/>
      <c r="F104" s="24">
        <f t="shared" si="29"/>
        <v>0</v>
      </c>
      <c r="G104" s="25">
        <f t="shared" si="30"/>
        <v>0</v>
      </c>
      <c r="H104" s="26">
        <v>0.05</v>
      </c>
      <c r="I104" s="24">
        <f t="shared" si="31"/>
        <v>0</v>
      </c>
      <c r="J104" s="27">
        <f t="shared" si="32"/>
        <v>0</v>
      </c>
      <c r="L104" s="28"/>
      <c r="M104" s="29"/>
      <c r="N104" s="29"/>
    </row>
    <row r="105" spans="1:14" s="20" customFormat="1" ht="15.6" x14ac:dyDescent="0.3">
      <c r="A105" s="23">
        <v>101</v>
      </c>
      <c r="B105" s="84" t="str">
        <f>[1]Sheet!G114</f>
        <v>_Pieczarka Marynowana Cała 1600ml/900g</v>
      </c>
      <c r="C105" s="16" t="s">
        <v>25</v>
      </c>
      <c r="D105" s="15">
        <v>36.799999999999997</v>
      </c>
      <c r="E105" s="17"/>
      <c r="F105" s="24">
        <f t="shared" si="29"/>
        <v>0</v>
      </c>
      <c r="G105" s="25">
        <f t="shared" si="30"/>
        <v>0</v>
      </c>
      <c r="H105" s="26">
        <v>0.05</v>
      </c>
      <c r="I105" s="24">
        <f t="shared" si="31"/>
        <v>0</v>
      </c>
      <c r="J105" s="27">
        <f t="shared" si="32"/>
        <v>0</v>
      </c>
      <c r="L105" s="28"/>
      <c r="M105" s="29"/>
      <c r="N105" s="29"/>
    </row>
    <row r="106" spans="1:14" s="20" customFormat="1" ht="15.6" x14ac:dyDescent="0.3">
      <c r="A106" s="23">
        <v>102</v>
      </c>
      <c r="B106" s="84" t="str">
        <f>[1]Sheet!G115</f>
        <v>_Pieczywo bezglutenowe</v>
      </c>
      <c r="C106" s="16" t="s">
        <v>25</v>
      </c>
      <c r="D106" s="15">
        <v>1.1499999999999999</v>
      </c>
      <c r="E106" s="17"/>
      <c r="F106" s="24">
        <f t="shared" si="29"/>
        <v>0</v>
      </c>
      <c r="G106" s="25">
        <f t="shared" si="30"/>
        <v>0</v>
      </c>
      <c r="H106" s="26">
        <v>0.05</v>
      </c>
      <c r="I106" s="24">
        <f t="shared" si="31"/>
        <v>0</v>
      </c>
      <c r="J106" s="27">
        <f t="shared" si="32"/>
        <v>0</v>
      </c>
      <c r="L106" s="28"/>
      <c r="M106" s="29"/>
      <c r="N106" s="29"/>
    </row>
    <row r="107" spans="1:14" s="20" customFormat="1" ht="15.6" x14ac:dyDescent="0.3">
      <c r="A107" s="23">
        <v>103</v>
      </c>
      <c r="B107" s="74" t="str">
        <f>[1]Sheet!G116</f>
        <v>_Pieprz Zielony w zalewie op/200g</v>
      </c>
      <c r="C107" s="16" t="s">
        <v>25</v>
      </c>
      <c r="D107" s="15">
        <v>1.1499999999999999</v>
      </c>
      <c r="E107" s="17"/>
      <c r="F107" s="24">
        <f t="shared" si="29"/>
        <v>0</v>
      </c>
      <c r="G107" s="25">
        <f t="shared" si="30"/>
        <v>0</v>
      </c>
      <c r="H107" s="26">
        <v>0.05</v>
      </c>
      <c r="I107" s="24">
        <f t="shared" si="31"/>
        <v>0</v>
      </c>
      <c r="J107" s="27">
        <f t="shared" si="32"/>
        <v>0</v>
      </c>
      <c r="L107" s="28"/>
      <c r="M107" s="29"/>
      <c r="N107" s="29"/>
    </row>
    <row r="108" spans="1:14" s="20" customFormat="1" ht="30" customHeight="1" x14ac:dyDescent="0.3">
      <c r="A108" s="23">
        <v>104</v>
      </c>
      <c r="B108" s="85" t="str">
        <f>[1]Sheet!G117</f>
        <v>_Pistacje Łuskane 500g</v>
      </c>
      <c r="C108" s="16" t="s">
        <v>25</v>
      </c>
      <c r="D108" s="15">
        <v>2.2999999999999998</v>
      </c>
      <c r="E108" s="17"/>
      <c r="F108" s="24">
        <f t="shared" si="29"/>
        <v>0</v>
      </c>
      <c r="G108" s="25">
        <f t="shared" si="30"/>
        <v>0</v>
      </c>
      <c r="H108" s="26">
        <v>0.05</v>
      </c>
      <c r="I108" s="24">
        <f t="shared" si="31"/>
        <v>0</v>
      </c>
      <c r="J108" s="27">
        <f t="shared" si="32"/>
        <v>0</v>
      </c>
      <c r="L108" s="28"/>
      <c r="M108" s="29"/>
      <c r="N108" s="29"/>
    </row>
    <row r="109" spans="1:14" s="20" customFormat="1" ht="15.6" x14ac:dyDescent="0.3">
      <c r="A109" s="23">
        <v>105</v>
      </c>
      <c r="B109" s="74" t="str">
        <f>[1]Sheet!G118</f>
        <v>_Płatki Kukurydziane 1000g</v>
      </c>
      <c r="C109" s="16" t="s">
        <v>26</v>
      </c>
      <c r="D109" s="15">
        <v>4.5999999999999996</v>
      </c>
      <c r="E109" s="17"/>
      <c r="F109" s="24">
        <f t="shared" si="29"/>
        <v>0</v>
      </c>
      <c r="G109" s="25">
        <f t="shared" si="30"/>
        <v>0</v>
      </c>
      <c r="H109" s="26">
        <v>0.05</v>
      </c>
      <c r="I109" s="24">
        <f t="shared" si="31"/>
        <v>0</v>
      </c>
      <c r="J109" s="27">
        <f t="shared" si="32"/>
        <v>0</v>
      </c>
      <c r="L109" s="28"/>
      <c r="M109" s="29"/>
      <c r="N109" s="29"/>
    </row>
    <row r="110" spans="1:14" s="20" customFormat="1" ht="15.6" x14ac:dyDescent="0.3">
      <c r="A110" s="23">
        <v>106</v>
      </c>
      <c r="B110" s="74" t="str">
        <f>[1]Sheet!G119</f>
        <v>_Płatki kuleczki czekoladowe Lubella 1000g</v>
      </c>
      <c r="C110" s="16" t="s">
        <v>26</v>
      </c>
      <c r="D110" s="15">
        <v>8.0499999999999989</v>
      </c>
      <c r="E110" s="17"/>
      <c r="F110" s="24">
        <f t="shared" si="29"/>
        <v>0</v>
      </c>
      <c r="G110" s="25">
        <f t="shared" si="30"/>
        <v>0</v>
      </c>
      <c r="H110" s="26">
        <v>0.05</v>
      </c>
      <c r="I110" s="24">
        <f t="shared" si="31"/>
        <v>0</v>
      </c>
      <c r="J110" s="27">
        <f t="shared" si="32"/>
        <v>0</v>
      </c>
      <c r="L110" s="28"/>
      <c r="M110" s="29"/>
      <c r="N110" s="29"/>
    </row>
    <row r="111" spans="1:14" s="20" customFormat="1" ht="15.6" x14ac:dyDescent="0.3">
      <c r="A111" s="23">
        <v>107</v>
      </c>
      <c r="B111" s="74" t="str">
        <f>[1]Sheet!G120</f>
        <v>_Płatki Owsiane błyskawiczne 400gr</v>
      </c>
      <c r="C111" s="16" t="s">
        <v>25</v>
      </c>
      <c r="D111" s="15">
        <v>11.5</v>
      </c>
      <c r="E111" s="17"/>
      <c r="F111" s="24">
        <f t="shared" si="29"/>
        <v>0</v>
      </c>
      <c r="G111" s="25">
        <f t="shared" si="30"/>
        <v>0</v>
      </c>
      <c r="H111" s="26">
        <v>0.05</v>
      </c>
      <c r="I111" s="24">
        <f t="shared" si="31"/>
        <v>0</v>
      </c>
      <c r="J111" s="27">
        <f t="shared" si="32"/>
        <v>0</v>
      </c>
      <c r="L111" s="28"/>
      <c r="M111" s="29"/>
      <c r="N111" s="29"/>
    </row>
    <row r="112" spans="1:14" s="20" customFormat="1" ht="15.6" x14ac:dyDescent="0.3">
      <c r="A112" s="23">
        <v>108</v>
      </c>
      <c r="B112" s="74" t="str">
        <f>[1]Sheet!G121</f>
        <v>_Podgrzybek marynowany cały po odcieku 800g</v>
      </c>
      <c r="C112" s="16" t="s">
        <v>25</v>
      </c>
      <c r="D112" s="15">
        <v>1.1499999999999999</v>
      </c>
      <c r="E112" s="17"/>
      <c r="F112" s="24">
        <f t="shared" si="29"/>
        <v>0</v>
      </c>
      <c r="G112" s="25">
        <f t="shared" si="30"/>
        <v>0</v>
      </c>
      <c r="H112" s="26">
        <v>0.05</v>
      </c>
      <c r="I112" s="24">
        <f t="shared" si="31"/>
        <v>0</v>
      </c>
      <c r="J112" s="27">
        <f t="shared" si="32"/>
        <v>0</v>
      </c>
      <c r="L112" s="28"/>
      <c r="M112" s="29"/>
      <c r="N112" s="29"/>
    </row>
    <row r="113" spans="1:14" s="20" customFormat="1" ht="15.6" x14ac:dyDescent="0.3">
      <c r="A113" s="23">
        <v>109</v>
      </c>
      <c r="B113" s="74" t="str">
        <f>[1]Sheet!G122</f>
        <v>_Polewa do lodów/deserów Czekolada 1000g</v>
      </c>
      <c r="C113" s="16" t="s">
        <v>25</v>
      </c>
      <c r="D113" s="15">
        <v>2.2999999999999998</v>
      </c>
      <c r="E113" s="17"/>
      <c r="F113" s="24">
        <f t="shared" si="29"/>
        <v>0</v>
      </c>
      <c r="G113" s="25">
        <f t="shared" si="30"/>
        <v>0</v>
      </c>
      <c r="H113" s="26">
        <v>0.05</v>
      </c>
      <c r="I113" s="24">
        <f t="shared" si="31"/>
        <v>0</v>
      </c>
      <c r="J113" s="27">
        <f t="shared" si="32"/>
        <v>0</v>
      </c>
      <c r="L113" s="28"/>
      <c r="M113" s="29"/>
      <c r="N113" s="29"/>
    </row>
    <row r="114" spans="1:14" s="32" customFormat="1" ht="15.6" x14ac:dyDescent="0.3">
      <c r="A114" s="23">
        <v>110</v>
      </c>
      <c r="B114" s="80" t="str">
        <f>[1]Sheet!G123</f>
        <v>_Pomidory Kostka puszka 2,65kg/1500g</v>
      </c>
      <c r="C114" s="16" t="s">
        <v>25</v>
      </c>
      <c r="D114" s="15">
        <v>125.35</v>
      </c>
      <c r="E114" s="17"/>
      <c r="F114" s="24">
        <f t="shared" si="29"/>
        <v>0</v>
      </c>
      <c r="G114" s="25">
        <f t="shared" si="30"/>
        <v>0</v>
      </c>
      <c r="H114" s="26">
        <v>0.05</v>
      </c>
      <c r="I114" s="24">
        <f t="shared" si="31"/>
        <v>0</v>
      </c>
      <c r="J114" s="27">
        <f t="shared" si="32"/>
        <v>0</v>
      </c>
      <c r="L114" s="30">
        <v>10</v>
      </c>
      <c r="M114" s="33"/>
      <c r="N114" s="33">
        <f t="shared" si="4"/>
        <v>0</v>
      </c>
    </row>
    <row r="115" spans="1:14" s="20" customFormat="1" ht="15.6" x14ac:dyDescent="0.3">
      <c r="A115" s="23">
        <v>111</v>
      </c>
      <c r="B115" s="74" t="str">
        <f>[1]Sheet!G124</f>
        <v>_Pomidory Kostka puszka 2.5/1800g</v>
      </c>
      <c r="C115" s="16" t="s">
        <v>25</v>
      </c>
      <c r="D115" s="15">
        <v>90.85</v>
      </c>
      <c r="E115" s="17"/>
      <c r="F115" s="24">
        <f t="shared" si="29"/>
        <v>0</v>
      </c>
      <c r="G115" s="25">
        <f t="shared" si="30"/>
        <v>0</v>
      </c>
      <c r="H115" s="26">
        <v>0.05</v>
      </c>
      <c r="I115" s="24">
        <f t="shared" si="31"/>
        <v>0</v>
      </c>
      <c r="J115" s="27">
        <f t="shared" si="32"/>
        <v>0</v>
      </c>
      <c r="L115" s="30">
        <v>10</v>
      </c>
      <c r="M115" s="29">
        <v>3</v>
      </c>
      <c r="N115" s="29">
        <f t="shared" si="4"/>
        <v>4</v>
      </c>
    </row>
    <row r="116" spans="1:14" s="20" customFormat="1" ht="15.6" x14ac:dyDescent="0.3">
      <c r="A116" s="23">
        <v>112</v>
      </c>
      <c r="B116" s="74" t="str">
        <f>[1]Sheet!G125</f>
        <v>_Pomidory Kostka puszka 2.9/2200g</v>
      </c>
      <c r="C116" s="16" t="s">
        <v>25</v>
      </c>
      <c r="D116" s="15">
        <v>31.049999999999997</v>
      </c>
      <c r="E116" s="17"/>
      <c r="F116" s="24">
        <f t="shared" si="29"/>
        <v>0</v>
      </c>
      <c r="G116" s="25">
        <f t="shared" si="30"/>
        <v>0</v>
      </c>
      <c r="H116" s="26">
        <v>0.05</v>
      </c>
      <c r="I116" s="24">
        <f t="shared" si="31"/>
        <v>0</v>
      </c>
      <c r="J116" s="27">
        <f t="shared" si="32"/>
        <v>0</v>
      </c>
      <c r="L116" s="28">
        <v>5</v>
      </c>
      <c r="M116" s="29">
        <v>5</v>
      </c>
      <c r="N116" s="29">
        <f t="shared" si="4"/>
        <v>6.666666666666667</v>
      </c>
    </row>
    <row r="117" spans="1:14" s="20" customFormat="1" ht="15.6" x14ac:dyDescent="0.3">
      <c r="A117" s="23">
        <v>113</v>
      </c>
      <c r="B117" s="80" t="str">
        <f>[1]Sheet!G126</f>
        <v>_Pomidory Suszone w oleju zioła/bez op/1000ml/980g</v>
      </c>
      <c r="C117" s="16" t="s">
        <v>25</v>
      </c>
      <c r="D117" s="15">
        <v>132.25</v>
      </c>
      <c r="E117" s="17"/>
      <c r="F117" s="24">
        <f t="shared" si="29"/>
        <v>0</v>
      </c>
      <c r="G117" s="25">
        <f t="shared" si="30"/>
        <v>0</v>
      </c>
      <c r="H117" s="26">
        <v>0.05</v>
      </c>
      <c r="I117" s="24">
        <f t="shared" si="31"/>
        <v>0</v>
      </c>
      <c r="J117" s="27">
        <f t="shared" si="32"/>
        <v>0</v>
      </c>
      <c r="L117" s="28"/>
      <c r="M117" s="29"/>
      <c r="N117" s="29"/>
    </row>
    <row r="118" spans="1:14" s="20" customFormat="1" ht="15.6" x14ac:dyDescent="0.3">
      <c r="A118" s="23">
        <v>114</v>
      </c>
      <c r="B118" s="82" t="str">
        <f>[1]Sheet!G127</f>
        <v>_Proszek do pieczenia</v>
      </c>
      <c r="C118" s="16" t="s">
        <v>25</v>
      </c>
      <c r="D118" s="15">
        <v>6.8999999999999995</v>
      </c>
      <c r="E118" s="17"/>
      <c r="F118" s="24">
        <f t="shared" si="29"/>
        <v>0</v>
      </c>
      <c r="G118" s="25">
        <f t="shared" si="30"/>
        <v>0</v>
      </c>
      <c r="H118" s="26">
        <v>0.05</v>
      </c>
      <c r="I118" s="24">
        <f t="shared" si="31"/>
        <v>0</v>
      </c>
      <c r="J118" s="27">
        <f t="shared" si="32"/>
        <v>0</v>
      </c>
      <c r="L118" s="28"/>
      <c r="M118" s="29"/>
      <c r="N118" s="29"/>
    </row>
    <row r="119" spans="1:14" s="20" customFormat="1" ht="15.6" x14ac:dyDescent="0.3">
      <c r="A119" s="23">
        <v>115</v>
      </c>
      <c r="B119" s="82" t="str">
        <f>[1]Sheet!G128</f>
        <v>_Rodzynki</v>
      </c>
      <c r="C119" s="16" t="s">
        <v>26</v>
      </c>
      <c r="D119" s="15">
        <v>2.2999999999999998</v>
      </c>
      <c r="E119" s="17"/>
      <c r="F119" s="24">
        <f t="shared" si="29"/>
        <v>0</v>
      </c>
      <c r="G119" s="25">
        <f t="shared" si="30"/>
        <v>0</v>
      </c>
      <c r="H119" s="26">
        <v>0.05</v>
      </c>
      <c r="I119" s="24">
        <f t="shared" si="31"/>
        <v>0</v>
      </c>
      <c r="J119" s="27">
        <f t="shared" si="32"/>
        <v>0</v>
      </c>
      <c r="L119" s="28"/>
      <c r="M119" s="29"/>
      <c r="N119" s="29"/>
    </row>
    <row r="120" spans="1:14" s="20" customFormat="1" ht="15.6" x14ac:dyDescent="0.3">
      <c r="A120" s="23">
        <v>116</v>
      </c>
      <c r="B120" s="82" t="str">
        <f>[1]Sheet!G129</f>
        <v>_Ryż Arborio Rizotto</v>
      </c>
      <c r="C120" s="16" t="s">
        <v>26</v>
      </c>
      <c r="D120" s="15">
        <v>8.0499999999999989</v>
      </c>
      <c r="E120" s="17"/>
      <c r="F120" s="24">
        <f t="shared" si="29"/>
        <v>0</v>
      </c>
      <c r="G120" s="25">
        <f t="shared" si="30"/>
        <v>0</v>
      </c>
      <c r="H120" s="26">
        <v>0.05</v>
      </c>
      <c r="I120" s="24">
        <f t="shared" si="31"/>
        <v>0</v>
      </c>
      <c r="J120" s="27">
        <f t="shared" si="32"/>
        <v>0</v>
      </c>
      <c r="L120" s="28"/>
      <c r="M120" s="29"/>
      <c r="N120" s="29"/>
    </row>
    <row r="121" spans="1:14" s="20" customFormat="1" ht="15.6" x14ac:dyDescent="0.3">
      <c r="A121" s="23">
        <v>117</v>
      </c>
      <c r="B121" s="82" t="str">
        <f>[1]Sheet!G130</f>
        <v>_Ryż Basmati 5kg</v>
      </c>
      <c r="C121" s="16" t="s">
        <v>25</v>
      </c>
      <c r="D121" s="15">
        <v>2.2999999999999998</v>
      </c>
      <c r="E121" s="17"/>
      <c r="F121" s="24">
        <f t="shared" si="29"/>
        <v>0</v>
      </c>
      <c r="G121" s="25">
        <f t="shared" si="30"/>
        <v>0</v>
      </c>
      <c r="H121" s="26">
        <v>0.05</v>
      </c>
      <c r="I121" s="24">
        <f t="shared" si="31"/>
        <v>0</v>
      </c>
      <c r="J121" s="27">
        <f t="shared" si="32"/>
        <v>0</v>
      </c>
      <c r="L121" s="28"/>
      <c r="M121" s="29"/>
      <c r="N121" s="29"/>
    </row>
    <row r="122" spans="1:14" s="20" customFormat="1" ht="15.6" x14ac:dyDescent="0.3">
      <c r="A122" s="23">
        <v>118</v>
      </c>
      <c r="B122" s="82" t="str">
        <f>[1]Sheet!G131</f>
        <v>_Ryż Jaśminowy</v>
      </c>
      <c r="C122" s="16" t="s">
        <v>26</v>
      </c>
      <c r="D122" s="15">
        <v>1.1499999999999999</v>
      </c>
      <c r="E122" s="17"/>
      <c r="F122" s="24">
        <f t="shared" si="29"/>
        <v>0</v>
      </c>
      <c r="G122" s="25">
        <f t="shared" si="30"/>
        <v>0</v>
      </c>
      <c r="H122" s="26">
        <v>0.05</v>
      </c>
      <c r="I122" s="24">
        <f t="shared" si="31"/>
        <v>0</v>
      </c>
      <c r="J122" s="27">
        <f t="shared" si="32"/>
        <v>0</v>
      </c>
      <c r="L122" s="28"/>
      <c r="M122" s="29"/>
      <c r="N122" s="29"/>
    </row>
    <row r="123" spans="1:14" s="20" customFormat="1" ht="15.6" x14ac:dyDescent="0.3">
      <c r="A123" s="23">
        <v>119</v>
      </c>
      <c r="B123" s="82" t="str">
        <f>[1]Sheet!G132</f>
        <v>_Ryż Paraboliczny 5kg</v>
      </c>
      <c r="C123" s="16" t="s">
        <v>25</v>
      </c>
      <c r="D123" s="15">
        <v>19.549999999999997</v>
      </c>
      <c r="E123" s="17"/>
      <c r="F123" s="24">
        <f t="shared" si="29"/>
        <v>0</v>
      </c>
      <c r="G123" s="25">
        <f t="shared" si="30"/>
        <v>0</v>
      </c>
      <c r="H123" s="26">
        <v>0.05</v>
      </c>
      <c r="I123" s="24">
        <f t="shared" si="31"/>
        <v>0</v>
      </c>
      <c r="J123" s="27">
        <f t="shared" si="32"/>
        <v>0</v>
      </c>
      <c r="L123" s="28"/>
      <c r="M123" s="29"/>
      <c r="N123" s="29"/>
    </row>
    <row r="124" spans="1:14" s="20" customFormat="1" ht="15.6" x14ac:dyDescent="0.3">
      <c r="A124" s="23">
        <v>120</v>
      </c>
      <c r="B124" s="82" t="str">
        <f>[1]Sheet!G133</f>
        <v>_Sałatka Szwedzka 2500/1200g</v>
      </c>
      <c r="C124" s="16" t="s">
        <v>25</v>
      </c>
      <c r="D124" s="15">
        <v>9.1999999999999993</v>
      </c>
      <c r="E124" s="17"/>
      <c r="F124" s="24">
        <f t="shared" si="29"/>
        <v>0</v>
      </c>
      <c r="G124" s="25">
        <f t="shared" si="30"/>
        <v>0</v>
      </c>
      <c r="H124" s="26">
        <v>0.05</v>
      </c>
      <c r="I124" s="24">
        <f t="shared" si="31"/>
        <v>0</v>
      </c>
      <c r="J124" s="27">
        <f t="shared" si="32"/>
        <v>0</v>
      </c>
      <c r="L124" s="28"/>
      <c r="M124" s="29"/>
      <c r="N124" s="29"/>
    </row>
    <row r="125" spans="1:14" s="20" customFormat="1" ht="15.6" x14ac:dyDescent="0.3">
      <c r="A125" s="23">
        <v>121</v>
      </c>
      <c r="B125" s="82" t="str">
        <f>[1]Sheet!G134</f>
        <v>_Soczewica Czarna 5kg</v>
      </c>
      <c r="C125" s="16" t="s">
        <v>25</v>
      </c>
      <c r="D125" s="15">
        <v>1.1499999999999999</v>
      </c>
      <c r="E125" s="17"/>
      <c r="F125" s="24">
        <f t="shared" si="29"/>
        <v>0</v>
      </c>
      <c r="G125" s="25">
        <f t="shared" si="30"/>
        <v>0</v>
      </c>
      <c r="H125" s="26">
        <v>0.05</v>
      </c>
      <c r="I125" s="24">
        <f t="shared" si="31"/>
        <v>0</v>
      </c>
      <c r="J125" s="27">
        <f t="shared" si="32"/>
        <v>0</v>
      </c>
      <c r="L125" s="28"/>
      <c r="M125" s="29"/>
      <c r="N125" s="29"/>
    </row>
    <row r="126" spans="1:14" s="20" customFormat="1" ht="15.6" x14ac:dyDescent="0.3">
      <c r="A126" s="23">
        <v>122</v>
      </c>
      <c r="B126" s="86" t="str">
        <f>[1]Sheet!G135</f>
        <v>_Soczewica Czerwona 5kg</v>
      </c>
      <c r="C126" s="16" t="s">
        <v>25</v>
      </c>
      <c r="D126" s="15">
        <v>2.2999999999999998</v>
      </c>
      <c r="E126" s="17"/>
      <c r="F126" s="24">
        <f t="shared" si="29"/>
        <v>0</v>
      </c>
      <c r="G126" s="25">
        <f t="shared" si="30"/>
        <v>0</v>
      </c>
      <c r="H126" s="26">
        <v>0.05</v>
      </c>
      <c r="I126" s="24">
        <f t="shared" si="31"/>
        <v>0</v>
      </c>
      <c r="J126" s="27">
        <f t="shared" si="32"/>
        <v>0</v>
      </c>
      <c r="L126" s="28"/>
      <c r="M126" s="29"/>
      <c r="N126" s="29"/>
    </row>
    <row r="127" spans="1:14" s="20" customFormat="1" ht="15.6" x14ac:dyDescent="0.3">
      <c r="A127" s="23">
        <v>123</v>
      </c>
      <c r="B127" s="86" t="str">
        <f>[1]Sheet!G136</f>
        <v>_Soda 500gr</v>
      </c>
      <c r="C127" s="16" t="s">
        <v>25</v>
      </c>
      <c r="D127" s="15">
        <v>13.799999999999999</v>
      </c>
      <c r="E127" s="17"/>
      <c r="F127" s="24">
        <f t="shared" si="29"/>
        <v>0</v>
      </c>
      <c r="G127" s="25">
        <f t="shared" si="30"/>
        <v>0</v>
      </c>
      <c r="H127" s="26">
        <v>0.05</v>
      </c>
      <c r="I127" s="24">
        <f t="shared" si="31"/>
        <v>0</v>
      </c>
      <c r="J127" s="27">
        <f t="shared" si="32"/>
        <v>0</v>
      </c>
      <c r="L127" s="28"/>
      <c r="M127" s="29"/>
      <c r="N127" s="29"/>
    </row>
    <row r="128" spans="1:14" s="20" customFormat="1" ht="15.6" x14ac:dyDescent="0.3">
      <c r="A128" s="23">
        <v>124</v>
      </c>
      <c r="B128" s="86" t="str">
        <f>[1]Sheet!G137</f>
        <v>_Sos barbecue 1000g</v>
      </c>
      <c r="C128" s="16" t="s">
        <v>25</v>
      </c>
      <c r="D128" s="15">
        <v>13.799999999999999</v>
      </c>
      <c r="E128" s="17"/>
      <c r="F128" s="24">
        <f t="shared" si="29"/>
        <v>0</v>
      </c>
      <c r="G128" s="25">
        <f t="shared" si="30"/>
        <v>0</v>
      </c>
      <c r="H128" s="26">
        <v>0.08</v>
      </c>
      <c r="I128" s="24">
        <f t="shared" si="31"/>
        <v>0</v>
      </c>
      <c r="J128" s="27">
        <f t="shared" si="32"/>
        <v>0</v>
      </c>
      <c r="L128" s="28"/>
      <c r="M128" s="29"/>
      <c r="N128" s="29"/>
    </row>
    <row r="129" spans="1:14" s="20" customFormat="1" ht="15.6" x14ac:dyDescent="0.3">
      <c r="A129" s="23">
        <v>125</v>
      </c>
      <c r="B129" s="34" t="str">
        <f>[1]Sheet!G138</f>
        <v>_Sos Mango Jalapeno 1000g</v>
      </c>
      <c r="C129" s="16" t="s">
        <v>25</v>
      </c>
      <c r="D129" s="15">
        <v>21.849999999999998</v>
      </c>
      <c r="E129" s="17"/>
      <c r="F129" s="24">
        <f t="shared" si="29"/>
        <v>0</v>
      </c>
      <c r="G129" s="25">
        <f t="shared" si="30"/>
        <v>0</v>
      </c>
      <c r="H129" s="26">
        <v>0.08</v>
      </c>
      <c r="I129" s="24">
        <f t="shared" si="31"/>
        <v>0</v>
      </c>
      <c r="J129" s="27">
        <f t="shared" si="32"/>
        <v>0</v>
      </c>
      <c r="L129" s="28"/>
      <c r="M129" s="29"/>
      <c r="N129" s="29"/>
    </row>
    <row r="130" spans="1:14" s="20" customFormat="1" ht="15.6" x14ac:dyDescent="0.3">
      <c r="A130" s="23">
        <v>126</v>
      </c>
      <c r="B130" s="82" t="str">
        <f>[1]Sheet!G139</f>
        <v>_Sos Meksykański 1000g</v>
      </c>
      <c r="C130" s="16" t="s">
        <v>25</v>
      </c>
      <c r="D130" s="15">
        <v>6.8999999999999995</v>
      </c>
      <c r="E130" s="17"/>
      <c r="F130" s="24">
        <f t="shared" si="29"/>
        <v>0</v>
      </c>
      <c r="G130" s="25">
        <f t="shared" si="30"/>
        <v>0</v>
      </c>
      <c r="H130" s="26">
        <v>0.08</v>
      </c>
      <c r="I130" s="24">
        <f t="shared" si="31"/>
        <v>0</v>
      </c>
      <c r="J130" s="27">
        <f t="shared" si="32"/>
        <v>0</v>
      </c>
      <c r="L130" s="28"/>
      <c r="M130" s="29"/>
      <c r="N130" s="29"/>
    </row>
    <row r="131" spans="1:14" s="20" customFormat="1" ht="15.6" x14ac:dyDescent="0.3">
      <c r="A131" s="23">
        <v>127</v>
      </c>
      <c r="B131" s="86" t="str">
        <f>[1]Sheet!G140</f>
        <v>_Sos Real Thai sweet chili 700ml</v>
      </c>
      <c r="C131" s="16" t="s">
        <v>25</v>
      </c>
      <c r="D131" s="15">
        <v>24.15</v>
      </c>
      <c r="E131" s="17"/>
      <c r="F131" s="24">
        <f t="shared" si="29"/>
        <v>0</v>
      </c>
      <c r="G131" s="25">
        <f t="shared" si="30"/>
        <v>0</v>
      </c>
      <c r="H131" s="26">
        <v>0.08</v>
      </c>
      <c r="I131" s="24">
        <f t="shared" si="31"/>
        <v>0</v>
      </c>
      <c r="J131" s="27">
        <f t="shared" si="32"/>
        <v>0</v>
      </c>
      <c r="L131" s="28"/>
      <c r="M131" s="29"/>
      <c r="N131" s="29"/>
    </row>
    <row r="132" spans="1:14" s="20" customFormat="1" ht="15.6" x14ac:dyDescent="0.3">
      <c r="A132" s="23">
        <v>128</v>
      </c>
      <c r="B132" s="82" t="str">
        <f>[1]Sheet!G141</f>
        <v>_Sos remulada duńska 950ml</v>
      </c>
      <c r="C132" s="16" t="s">
        <v>25</v>
      </c>
      <c r="D132" s="15">
        <v>4.5999999999999996</v>
      </c>
      <c r="E132" s="17"/>
      <c r="F132" s="24">
        <f t="shared" si="29"/>
        <v>0</v>
      </c>
      <c r="G132" s="25">
        <f t="shared" si="30"/>
        <v>0</v>
      </c>
      <c r="H132" s="26">
        <v>0.08</v>
      </c>
      <c r="I132" s="24">
        <f t="shared" si="31"/>
        <v>0</v>
      </c>
      <c r="J132" s="27">
        <f t="shared" si="32"/>
        <v>0</v>
      </c>
      <c r="L132" s="28"/>
      <c r="M132" s="29"/>
      <c r="N132" s="29"/>
    </row>
    <row r="133" spans="1:14" s="20" customFormat="1" ht="15.6" x14ac:dyDescent="0.3">
      <c r="A133" s="23">
        <v>129</v>
      </c>
      <c r="B133" s="82" t="str">
        <f>[1]Sheet!G142</f>
        <v>_Sos Sambal (ostre chili) 750g</v>
      </c>
      <c r="C133" s="16" t="s">
        <v>25</v>
      </c>
      <c r="D133" s="15">
        <v>2.2999999999999998</v>
      </c>
      <c r="E133" s="17"/>
      <c r="F133" s="24">
        <f t="shared" ref="F133" si="33">E133*(1+H133)</f>
        <v>0</v>
      </c>
      <c r="G133" s="25">
        <f t="shared" ref="G133" si="34">D133*E133</f>
        <v>0</v>
      </c>
      <c r="H133" s="26">
        <v>0.08</v>
      </c>
      <c r="I133" s="24">
        <f t="shared" ref="I133" si="35">G133*H133</f>
        <v>0</v>
      </c>
      <c r="J133" s="27">
        <f t="shared" ref="J133" si="36">G133+I133</f>
        <v>0</v>
      </c>
      <c r="L133" s="28"/>
      <c r="M133" s="29"/>
      <c r="N133" s="29"/>
    </row>
    <row r="134" spans="1:14" s="20" customFormat="1" ht="15.6" x14ac:dyDescent="0.3">
      <c r="A134" s="23">
        <v>130</v>
      </c>
      <c r="B134" s="87" t="str">
        <f>[1]Sheet!G143</f>
        <v>_Sos Sojowy ciemny 1000ml</v>
      </c>
      <c r="C134" s="16" t="s">
        <v>25</v>
      </c>
      <c r="D134" s="35">
        <v>17.25</v>
      </c>
      <c r="E134" s="17"/>
      <c r="F134" s="24">
        <f t="shared" si="29"/>
        <v>0</v>
      </c>
      <c r="G134" s="36">
        <f t="shared" si="30"/>
        <v>0</v>
      </c>
      <c r="H134" s="26">
        <v>0.08</v>
      </c>
      <c r="I134" s="24">
        <f t="shared" si="31"/>
        <v>0</v>
      </c>
      <c r="J134" s="37">
        <f t="shared" si="32"/>
        <v>0</v>
      </c>
      <c r="L134" s="38"/>
      <c r="M134" s="39"/>
      <c r="N134" s="39"/>
    </row>
    <row r="135" spans="1:14" s="20" customFormat="1" ht="15.6" x14ac:dyDescent="0.3">
      <c r="A135" s="23">
        <v>131</v>
      </c>
      <c r="B135" s="74" t="str">
        <f>[1]Sheet!G144</f>
        <v>_Sos Sojowy jasny 1000ml</v>
      </c>
      <c r="C135" s="16" t="s">
        <v>25</v>
      </c>
      <c r="D135" s="15">
        <v>9.1999999999999993</v>
      </c>
      <c r="E135" s="17"/>
      <c r="F135" s="24">
        <f t="shared" si="29"/>
        <v>0</v>
      </c>
      <c r="G135" s="25">
        <f t="shared" si="30"/>
        <v>0</v>
      </c>
      <c r="H135" s="26">
        <v>0.08</v>
      </c>
      <c r="I135" s="24">
        <f t="shared" si="31"/>
        <v>0</v>
      </c>
      <c r="J135" s="27">
        <f t="shared" si="32"/>
        <v>0</v>
      </c>
      <c r="L135" s="28"/>
      <c r="M135" s="29"/>
      <c r="N135" s="29"/>
    </row>
    <row r="136" spans="1:14" s="20" customFormat="1" ht="15.6" x14ac:dyDescent="0.3">
      <c r="A136" s="23">
        <v>132</v>
      </c>
      <c r="B136" s="74" t="str">
        <f>[1]Sheet!G145</f>
        <v>_Sos Sriracha paprykowy 1000ml</v>
      </c>
      <c r="C136" s="16" t="s">
        <v>25</v>
      </c>
      <c r="D136" s="15">
        <v>2.2999999999999998</v>
      </c>
      <c r="E136" s="17"/>
      <c r="F136" s="24">
        <f t="shared" ref="F136" si="37">E136*(1+H136)</f>
        <v>0</v>
      </c>
      <c r="G136" s="25">
        <f t="shared" ref="G136" si="38">D136*E136</f>
        <v>0</v>
      </c>
      <c r="H136" s="26">
        <v>0.08</v>
      </c>
      <c r="I136" s="24">
        <f t="shared" ref="I136" si="39">G136*H136</f>
        <v>0</v>
      </c>
      <c r="J136" s="27">
        <f t="shared" ref="J136" si="40">G136+I136</f>
        <v>0</v>
      </c>
      <c r="L136" s="28"/>
      <c r="M136" s="29"/>
      <c r="N136" s="29"/>
    </row>
    <row r="137" spans="1:14" s="20" customFormat="1" ht="15.6" x14ac:dyDescent="0.3">
      <c r="A137" s="23">
        <v>133</v>
      </c>
      <c r="B137" s="74" t="str">
        <f>[1]Sheet!G146</f>
        <v>_Sos Tabasko 150ml</v>
      </c>
      <c r="C137" s="16" t="s">
        <v>25</v>
      </c>
      <c r="D137" s="15">
        <v>4.5999999999999996</v>
      </c>
      <c r="E137" s="17"/>
      <c r="F137" s="24">
        <f t="shared" si="29"/>
        <v>0</v>
      </c>
      <c r="G137" s="25">
        <f t="shared" si="30"/>
        <v>0</v>
      </c>
      <c r="H137" s="26">
        <v>0.08</v>
      </c>
      <c r="I137" s="24">
        <f t="shared" si="31"/>
        <v>0</v>
      </c>
      <c r="J137" s="27">
        <f t="shared" si="32"/>
        <v>0</v>
      </c>
      <c r="L137" s="28"/>
      <c r="M137" s="29"/>
      <c r="N137" s="29"/>
    </row>
    <row r="138" spans="1:14" s="20" customFormat="1" ht="15.6" x14ac:dyDescent="0.3">
      <c r="A138" s="23">
        <v>134</v>
      </c>
      <c r="B138" s="74" t="str">
        <f>[1]Sheet!G147</f>
        <v>_Sos TAO-TAO słodki chili 900g</v>
      </c>
      <c r="C138" s="16" t="s">
        <v>25</v>
      </c>
      <c r="D138" s="15">
        <v>35.65</v>
      </c>
      <c r="E138" s="17"/>
      <c r="F138" s="24">
        <f t="shared" si="29"/>
        <v>0</v>
      </c>
      <c r="G138" s="25">
        <f t="shared" si="30"/>
        <v>0</v>
      </c>
      <c r="H138" s="26">
        <v>0.08</v>
      </c>
      <c r="I138" s="24">
        <f t="shared" si="31"/>
        <v>0</v>
      </c>
      <c r="J138" s="27">
        <f t="shared" si="32"/>
        <v>0</v>
      </c>
      <c r="L138" s="28"/>
      <c r="M138" s="29"/>
      <c r="N138" s="29"/>
    </row>
    <row r="139" spans="1:14" s="20" customFormat="1" ht="15.6" x14ac:dyDescent="0.3">
      <c r="A139" s="23">
        <v>135</v>
      </c>
      <c r="B139" s="74" t="str">
        <f>[1]Sheet!G148</f>
        <v>_Sos Teriyaki 250ml</v>
      </c>
      <c r="C139" s="16" t="s">
        <v>25</v>
      </c>
      <c r="D139" s="15">
        <v>3.4499999999999997</v>
      </c>
      <c r="E139" s="17"/>
      <c r="F139" s="24">
        <f t="shared" si="29"/>
        <v>0</v>
      </c>
      <c r="G139" s="25">
        <f t="shared" si="30"/>
        <v>0</v>
      </c>
      <c r="H139" s="26">
        <v>0.08</v>
      </c>
      <c r="I139" s="24">
        <f t="shared" si="31"/>
        <v>0</v>
      </c>
      <c r="J139" s="27">
        <f t="shared" si="32"/>
        <v>0</v>
      </c>
      <c r="L139" s="28"/>
      <c r="M139" s="29"/>
      <c r="N139" s="29"/>
    </row>
    <row r="140" spans="1:14" s="20" customFormat="1" ht="15.6" x14ac:dyDescent="0.3">
      <c r="A140" s="23">
        <v>136</v>
      </c>
      <c r="B140" s="74" t="str">
        <f>[1]Sheet!G149</f>
        <v>_Sos Truflowy/salsa 500ml</v>
      </c>
      <c r="C140" s="16" t="s">
        <v>25</v>
      </c>
      <c r="D140" s="15">
        <v>11.5</v>
      </c>
      <c r="E140" s="17"/>
      <c r="F140" s="24">
        <f t="shared" si="29"/>
        <v>0</v>
      </c>
      <c r="G140" s="25">
        <f t="shared" si="30"/>
        <v>0</v>
      </c>
      <c r="H140" s="26">
        <v>0.08</v>
      </c>
      <c r="I140" s="24">
        <f t="shared" si="31"/>
        <v>0</v>
      </c>
      <c r="J140" s="27">
        <f t="shared" si="32"/>
        <v>0</v>
      </c>
      <c r="L140" s="28"/>
      <c r="M140" s="29"/>
      <c r="N140" s="29"/>
    </row>
    <row r="141" spans="1:14" s="20" customFormat="1" ht="15.6" x14ac:dyDescent="0.3">
      <c r="A141" s="23">
        <v>137</v>
      </c>
      <c r="B141" s="74" t="str">
        <f>[1]Sheet!G150</f>
        <v>_Sos Worcestershire Korzenny 1000ml</v>
      </c>
      <c r="C141" s="16" t="s">
        <v>25</v>
      </c>
      <c r="D141" s="15">
        <v>1.1499999999999999</v>
      </c>
      <c r="E141" s="17"/>
      <c r="F141" s="24">
        <f t="shared" si="29"/>
        <v>0</v>
      </c>
      <c r="G141" s="25">
        <f t="shared" si="30"/>
        <v>0</v>
      </c>
      <c r="H141" s="26">
        <v>0.08</v>
      </c>
      <c r="I141" s="24">
        <f t="shared" si="31"/>
        <v>0</v>
      </c>
      <c r="J141" s="27">
        <f t="shared" si="32"/>
        <v>0</v>
      </c>
      <c r="L141" s="28"/>
      <c r="M141" s="29"/>
      <c r="N141" s="29"/>
    </row>
    <row r="142" spans="1:14" s="20" customFormat="1" ht="15.6" x14ac:dyDescent="0.3">
      <c r="A142" s="23">
        <v>138</v>
      </c>
      <c r="B142" s="74" t="str">
        <f>[1]Sheet!G151</f>
        <v>_Szczaw konserwowy 2500g</v>
      </c>
      <c r="C142" s="16" t="s">
        <v>25</v>
      </c>
      <c r="D142" s="15">
        <v>5.75</v>
      </c>
      <c r="E142" s="17"/>
      <c r="F142" s="24">
        <f t="shared" si="29"/>
        <v>0</v>
      </c>
      <c r="G142" s="25">
        <f t="shared" si="30"/>
        <v>0</v>
      </c>
      <c r="H142" s="26">
        <v>0.05</v>
      </c>
      <c r="I142" s="24">
        <f t="shared" si="31"/>
        <v>0</v>
      </c>
      <c r="J142" s="27">
        <f t="shared" si="32"/>
        <v>0</v>
      </c>
      <c r="L142" s="28"/>
      <c r="M142" s="29"/>
      <c r="N142" s="29"/>
    </row>
    <row r="143" spans="1:14" s="20" customFormat="1" ht="15.6" x14ac:dyDescent="0.3">
      <c r="A143" s="23">
        <v>139</v>
      </c>
      <c r="B143" s="74" t="str">
        <f>[1]Sheet!G152</f>
        <v>_Śliwka suszona</v>
      </c>
      <c r="C143" s="16" t="s">
        <v>26</v>
      </c>
      <c r="D143" s="15">
        <v>16.099999999999998</v>
      </c>
      <c r="E143" s="17"/>
      <c r="F143" s="24">
        <f t="shared" si="29"/>
        <v>0</v>
      </c>
      <c r="G143" s="25">
        <f t="shared" si="30"/>
        <v>0</v>
      </c>
      <c r="H143" s="26">
        <v>0.05</v>
      </c>
      <c r="I143" s="24">
        <f t="shared" si="31"/>
        <v>0</v>
      </c>
      <c r="J143" s="27">
        <f t="shared" si="32"/>
        <v>0</v>
      </c>
      <c r="L143" s="28"/>
      <c r="M143" s="29"/>
      <c r="N143" s="29"/>
    </row>
    <row r="144" spans="1:14" s="20" customFormat="1" ht="15.6" x14ac:dyDescent="0.3">
      <c r="A144" s="23">
        <v>140</v>
      </c>
      <c r="B144" s="74" t="str">
        <f>[1]Sheet!G153</f>
        <v>_Śmietan-Fix 9g</v>
      </c>
      <c r="C144" s="16" t="s">
        <v>25</v>
      </c>
      <c r="D144" s="15">
        <v>623.29999999999995</v>
      </c>
      <c r="E144" s="17"/>
      <c r="F144" s="24">
        <f t="shared" si="29"/>
        <v>0</v>
      </c>
      <c r="G144" s="25">
        <f t="shared" si="30"/>
        <v>0</v>
      </c>
      <c r="H144" s="26">
        <v>0.05</v>
      </c>
      <c r="I144" s="24">
        <f t="shared" si="31"/>
        <v>0</v>
      </c>
      <c r="J144" s="27">
        <f t="shared" si="32"/>
        <v>0</v>
      </c>
      <c r="L144" s="28"/>
      <c r="M144" s="29"/>
      <c r="N144" s="29"/>
    </row>
    <row r="145" spans="1:14" s="20" customFormat="1" ht="15.6" x14ac:dyDescent="0.3">
      <c r="A145" s="23">
        <v>141</v>
      </c>
      <c r="B145" s="74" t="str">
        <f>[1]Sheet!G154</f>
        <v>_Tortilla TRES AMIGOS pszenna placki 1,44kg/op18 szt x 80g</v>
      </c>
      <c r="C145" s="16" t="s">
        <v>25</v>
      </c>
      <c r="D145" s="15">
        <v>69</v>
      </c>
      <c r="E145" s="17"/>
      <c r="F145" s="24">
        <f t="shared" si="29"/>
        <v>0</v>
      </c>
      <c r="G145" s="25">
        <f t="shared" si="30"/>
        <v>0</v>
      </c>
      <c r="H145" s="26">
        <v>0.05</v>
      </c>
      <c r="I145" s="24">
        <f t="shared" si="31"/>
        <v>0</v>
      </c>
      <c r="J145" s="27">
        <f t="shared" si="32"/>
        <v>0</v>
      </c>
      <c r="L145" s="28"/>
      <c r="M145" s="29"/>
      <c r="N145" s="29"/>
    </row>
    <row r="146" spans="1:14" s="20" customFormat="1" ht="15.6" x14ac:dyDescent="0.3">
      <c r="A146" s="23">
        <v>142</v>
      </c>
      <c r="B146" s="74" t="str">
        <f>[1]Sheet!G155</f>
        <v>_Trawa Cytrynowa cała Lemongras 250g</v>
      </c>
      <c r="C146" s="16" t="s">
        <v>25</v>
      </c>
      <c r="D146" s="15">
        <v>1.1499999999999999</v>
      </c>
      <c r="E146" s="17"/>
      <c r="F146" s="24">
        <f t="shared" si="29"/>
        <v>0</v>
      </c>
      <c r="G146" s="25">
        <f t="shared" si="30"/>
        <v>0</v>
      </c>
      <c r="H146" s="26">
        <v>0.05</v>
      </c>
      <c r="I146" s="24">
        <f t="shared" si="31"/>
        <v>0</v>
      </c>
      <c r="J146" s="27">
        <f t="shared" si="32"/>
        <v>0</v>
      </c>
      <c r="L146" s="28"/>
      <c r="M146" s="29"/>
      <c r="N146" s="29"/>
    </row>
    <row r="147" spans="1:14" s="20" customFormat="1" ht="15.6" x14ac:dyDescent="0.3">
      <c r="A147" s="23">
        <v>143</v>
      </c>
      <c r="B147" s="80" t="str">
        <f>[1]Sheet!G156</f>
        <v>_Tuńczyk kawałki w oliwie op/170g/120g</v>
      </c>
      <c r="C147" s="16" t="s">
        <v>25</v>
      </c>
      <c r="D147" s="15">
        <v>96.6</v>
      </c>
      <c r="E147" s="17"/>
      <c r="F147" s="24">
        <f t="shared" si="29"/>
        <v>0</v>
      </c>
      <c r="G147" s="25">
        <f t="shared" si="30"/>
        <v>0</v>
      </c>
      <c r="H147" s="26">
        <v>0.05</v>
      </c>
      <c r="I147" s="24">
        <f t="shared" si="31"/>
        <v>0</v>
      </c>
      <c r="J147" s="27">
        <f t="shared" si="32"/>
        <v>0</v>
      </c>
      <c r="L147" s="28"/>
      <c r="M147" s="29"/>
      <c r="N147" s="29"/>
    </row>
    <row r="148" spans="1:14" s="20" customFormat="1" ht="15.6" x14ac:dyDescent="0.3">
      <c r="A148" s="23">
        <v>144</v>
      </c>
      <c r="B148" s="82" t="str">
        <f>[1]Sheet!G157</f>
        <v>_Żelatyna</v>
      </c>
      <c r="C148" s="16" t="s">
        <v>26</v>
      </c>
      <c r="D148" s="15">
        <v>8.0499999999999989</v>
      </c>
      <c r="E148" s="17"/>
      <c r="F148" s="24">
        <f t="shared" si="29"/>
        <v>0</v>
      </c>
      <c r="G148" s="25">
        <f t="shared" si="30"/>
        <v>0</v>
      </c>
      <c r="H148" s="26">
        <v>0.05</v>
      </c>
      <c r="I148" s="24">
        <f t="shared" si="31"/>
        <v>0</v>
      </c>
      <c r="J148" s="27">
        <f t="shared" si="32"/>
        <v>0</v>
      </c>
      <c r="L148" s="28"/>
      <c r="M148" s="29"/>
      <c r="N148" s="29"/>
    </row>
    <row r="149" spans="1:14" s="20" customFormat="1" ht="15.6" x14ac:dyDescent="0.3">
      <c r="A149" s="23">
        <v>145</v>
      </c>
      <c r="B149" s="82" t="str">
        <f>[1]Sheet!G158</f>
        <v>_Żurawina Suszona</v>
      </c>
      <c r="C149" s="16" t="s">
        <v>26</v>
      </c>
      <c r="D149" s="15">
        <v>19.549999999999997</v>
      </c>
      <c r="E149" s="17"/>
      <c r="F149" s="24">
        <f t="shared" ref="F149" si="41">E149*(1+H149)</f>
        <v>0</v>
      </c>
      <c r="G149" s="25">
        <f t="shared" ref="G149" si="42">D149*E149</f>
        <v>0</v>
      </c>
      <c r="H149" s="26">
        <v>0.05</v>
      </c>
      <c r="I149" s="24">
        <f t="shared" ref="I149" si="43">G149*H149</f>
        <v>0</v>
      </c>
      <c r="J149" s="27">
        <f t="shared" ref="J149" si="44">G149+I149</f>
        <v>0</v>
      </c>
      <c r="L149" s="28"/>
      <c r="M149" s="29"/>
      <c r="N149" s="29"/>
    </row>
    <row r="150" spans="1:14" s="20" customFormat="1" ht="15.6" x14ac:dyDescent="0.3">
      <c r="A150" s="23">
        <v>146</v>
      </c>
      <c r="B150" s="82" t="str">
        <f>[1]Sheet!G159</f>
        <v>_Żurawina w żelu 1000g</v>
      </c>
      <c r="C150" s="16" t="s">
        <v>26</v>
      </c>
      <c r="D150" s="15">
        <v>170.2</v>
      </c>
      <c r="E150" s="17"/>
      <c r="F150" s="24">
        <f t="shared" si="29"/>
        <v>0</v>
      </c>
      <c r="G150" s="25">
        <f t="shared" si="30"/>
        <v>0</v>
      </c>
      <c r="H150" s="26">
        <v>0.05</v>
      </c>
      <c r="I150" s="24">
        <f t="shared" si="31"/>
        <v>0</v>
      </c>
      <c r="J150" s="27">
        <f t="shared" si="32"/>
        <v>0</v>
      </c>
      <c r="L150" s="28"/>
      <c r="M150" s="29"/>
      <c r="N150" s="29"/>
    </row>
    <row r="151" spans="1:14" s="20" customFormat="1" ht="15.6" x14ac:dyDescent="0.3">
      <c r="A151" s="23">
        <v>147</v>
      </c>
      <c r="B151" s="82" t="s">
        <v>46</v>
      </c>
      <c r="C151" s="16" t="s">
        <v>26</v>
      </c>
      <c r="D151" s="15">
        <v>1.1499999999999999</v>
      </c>
      <c r="E151" s="17"/>
      <c r="F151" s="24">
        <f t="shared" ref="F151" si="45">E151*(1+H151)</f>
        <v>0</v>
      </c>
      <c r="G151" s="25">
        <f t="shared" ref="G151" si="46">D151*E151</f>
        <v>0</v>
      </c>
      <c r="H151" s="26">
        <v>0.08</v>
      </c>
      <c r="I151" s="24">
        <f t="shared" ref="I151" si="47">G151*H151</f>
        <v>0</v>
      </c>
      <c r="J151" s="27">
        <f t="shared" ref="J151" si="48">G151+I151</f>
        <v>0</v>
      </c>
      <c r="L151" s="28"/>
      <c r="M151" s="29"/>
      <c r="N151" s="29"/>
    </row>
    <row r="152" spans="1:14" s="20" customFormat="1" ht="15.6" x14ac:dyDescent="0.3">
      <c r="A152" s="23">
        <v>148</v>
      </c>
      <c r="B152" s="82" t="s">
        <v>29</v>
      </c>
      <c r="C152" s="16" t="s">
        <v>26</v>
      </c>
      <c r="D152" s="15">
        <v>1.1499999999999999</v>
      </c>
      <c r="E152" s="17"/>
      <c r="F152" s="24">
        <f t="shared" si="29"/>
        <v>0</v>
      </c>
      <c r="G152" s="25">
        <f t="shared" si="30"/>
        <v>0</v>
      </c>
      <c r="H152" s="26">
        <v>0.08</v>
      </c>
      <c r="I152" s="24">
        <f t="shared" si="31"/>
        <v>0</v>
      </c>
      <c r="J152" s="27">
        <f t="shared" si="32"/>
        <v>0</v>
      </c>
      <c r="L152" s="28"/>
      <c r="M152" s="29"/>
      <c r="N152" s="29"/>
    </row>
    <row r="153" spans="1:14" s="20" customFormat="1" ht="15.6" x14ac:dyDescent="0.3">
      <c r="A153" s="23">
        <v>149</v>
      </c>
      <c r="B153" s="74" t="s">
        <v>47</v>
      </c>
      <c r="C153" s="16" t="s">
        <v>25</v>
      </c>
      <c r="D153" s="15">
        <v>1.1499999999999999</v>
      </c>
      <c r="E153" s="17"/>
      <c r="F153" s="24">
        <f t="shared" ref="F153" si="49">E153*(1+H153)</f>
        <v>0</v>
      </c>
      <c r="G153" s="25">
        <f t="shared" ref="G153" si="50">D153*E153</f>
        <v>0</v>
      </c>
      <c r="H153" s="26">
        <v>0.08</v>
      </c>
      <c r="I153" s="24">
        <f t="shared" ref="I153" si="51">G153*H153</f>
        <v>0</v>
      </c>
      <c r="J153" s="27">
        <f t="shared" ref="J153" si="52">G153+I153</f>
        <v>0</v>
      </c>
      <c r="L153" s="28"/>
      <c r="M153" s="29"/>
      <c r="N153" s="29"/>
    </row>
    <row r="154" spans="1:14" s="20" customFormat="1" ht="15.6" x14ac:dyDescent="0.3">
      <c r="A154" s="23">
        <v>150</v>
      </c>
      <c r="B154" s="82" t="s">
        <v>48</v>
      </c>
      <c r="C154" s="16" t="s">
        <v>26</v>
      </c>
      <c r="D154" s="15">
        <v>8.0499999999999989</v>
      </c>
      <c r="E154" s="17"/>
      <c r="F154" s="24">
        <f t="shared" si="29"/>
        <v>0</v>
      </c>
      <c r="G154" s="25">
        <f t="shared" si="30"/>
        <v>0</v>
      </c>
      <c r="H154" s="26">
        <v>0.08</v>
      </c>
      <c r="I154" s="24">
        <f t="shared" si="31"/>
        <v>0</v>
      </c>
      <c r="J154" s="27">
        <f t="shared" si="32"/>
        <v>0</v>
      </c>
      <c r="L154" s="28"/>
      <c r="M154" s="29"/>
      <c r="N154" s="29"/>
    </row>
    <row r="155" spans="1:14" s="20" customFormat="1" ht="15.6" x14ac:dyDescent="0.3">
      <c r="A155" s="23">
        <v>151</v>
      </c>
      <c r="B155" s="82" t="s">
        <v>30</v>
      </c>
      <c r="C155" s="16" t="s">
        <v>26</v>
      </c>
      <c r="D155" s="15">
        <v>2.2999999999999998</v>
      </c>
      <c r="E155" s="17"/>
      <c r="F155" s="24">
        <f t="shared" si="29"/>
        <v>0</v>
      </c>
      <c r="G155" s="25">
        <f t="shared" si="30"/>
        <v>0</v>
      </c>
      <c r="H155" s="26">
        <v>0.08</v>
      </c>
      <c r="I155" s="24">
        <f t="shared" si="31"/>
        <v>0</v>
      </c>
      <c r="J155" s="27">
        <f t="shared" si="32"/>
        <v>0</v>
      </c>
      <c r="L155" s="28"/>
      <c r="M155" s="29"/>
      <c r="N155" s="29"/>
    </row>
    <row r="156" spans="1:14" s="20" customFormat="1" ht="15.6" x14ac:dyDescent="0.3">
      <c r="A156" s="23">
        <v>152</v>
      </c>
      <c r="B156" s="82" t="s">
        <v>64</v>
      </c>
      <c r="C156" s="16" t="s">
        <v>25</v>
      </c>
      <c r="D156" s="15">
        <v>3.4499999999999997</v>
      </c>
      <c r="E156" s="17"/>
      <c r="F156" s="24">
        <f t="shared" si="29"/>
        <v>0</v>
      </c>
      <c r="G156" s="25">
        <f t="shared" si="30"/>
        <v>0</v>
      </c>
      <c r="H156" s="26">
        <v>0.08</v>
      </c>
      <c r="I156" s="24">
        <f t="shared" si="31"/>
        <v>0</v>
      </c>
      <c r="J156" s="27">
        <f t="shared" si="32"/>
        <v>0</v>
      </c>
      <c r="L156" s="28"/>
      <c r="M156" s="29"/>
      <c r="N156" s="29"/>
    </row>
    <row r="157" spans="1:14" s="20" customFormat="1" ht="15.6" x14ac:dyDescent="0.3">
      <c r="A157" s="23">
        <v>153</v>
      </c>
      <c r="B157" s="82" t="s">
        <v>31</v>
      </c>
      <c r="C157" s="16" t="s">
        <v>26</v>
      </c>
      <c r="D157" s="15">
        <v>1.1499999999999999</v>
      </c>
      <c r="E157" s="17"/>
      <c r="F157" s="24">
        <f t="shared" si="29"/>
        <v>0</v>
      </c>
      <c r="G157" s="25">
        <f t="shared" si="30"/>
        <v>0</v>
      </c>
      <c r="H157" s="26">
        <v>0.08</v>
      </c>
      <c r="I157" s="24">
        <f t="shared" si="31"/>
        <v>0</v>
      </c>
      <c r="J157" s="27">
        <f t="shared" si="32"/>
        <v>0</v>
      </c>
      <c r="L157" s="28"/>
      <c r="M157" s="29"/>
      <c r="N157" s="29"/>
    </row>
    <row r="158" spans="1:14" s="20" customFormat="1" ht="15.6" x14ac:dyDescent="0.3">
      <c r="A158" s="23">
        <v>154</v>
      </c>
      <c r="B158" s="88" t="s">
        <v>65</v>
      </c>
      <c r="C158" s="16" t="s">
        <v>25</v>
      </c>
      <c r="D158" s="15">
        <v>2.2999999999999998</v>
      </c>
      <c r="E158" s="17"/>
      <c r="F158" s="24">
        <f t="shared" si="29"/>
        <v>0</v>
      </c>
      <c r="G158" s="25">
        <f t="shared" si="30"/>
        <v>0</v>
      </c>
      <c r="H158" s="26">
        <v>0.08</v>
      </c>
      <c r="I158" s="24">
        <f t="shared" si="31"/>
        <v>0</v>
      </c>
      <c r="J158" s="27">
        <f t="shared" si="32"/>
        <v>0</v>
      </c>
      <c r="L158" s="28"/>
      <c r="M158" s="29"/>
      <c r="N158" s="29"/>
    </row>
    <row r="159" spans="1:14" s="20" customFormat="1" ht="15.6" x14ac:dyDescent="0.3">
      <c r="A159" s="23">
        <v>155</v>
      </c>
      <c r="B159" s="89" t="s">
        <v>32</v>
      </c>
      <c r="C159" s="16" t="s">
        <v>26</v>
      </c>
      <c r="D159" s="15">
        <v>1.1499999999999999</v>
      </c>
      <c r="E159" s="17"/>
      <c r="F159" s="24">
        <f t="shared" si="29"/>
        <v>0</v>
      </c>
      <c r="G159" s="25">
        <f t="shared" si="30"/>
        <v>0</v>
      </c>
      <c r="H159" s="26">
        <v>0.08</v>
      </c>
      <c r="I159" s="24">
        <f t="shared" si="31"/>
        <v>0</v>
      </c>
      <c r="J159" s="27">
        <f t="shared" si="32"/>
        <v>0</v>
      </c>
      <c r="L159" s="28"/>
      <c r="M159" s="29"/>
      <c r="N159" s="29"/>
    </row>
    <row r="160" spans="1:14" s="20" customFormat="1" ht="15.6" x14ac:dyDescent="0.3">
      <c r="A160" s="23">
        <v>156</v>
      </c>
      <c r="B160" s="74" t="s">
        <v>66</v>
      </c>
      <c r="C160" s="16" t="s">
        <v>25</v>
      </c>
      <c r="D160" s="15">
        <v>8.0499999999999989</v>
      </c>
      <c r="E160" s="17"/>
      <c r="F160" s="24">
        <f t="shared" si="29"/>
        <v>0</v>
      </c>
      <c r="G160" s="25">
        <f t="shared" si="30"/>
        <v>0</v>
      </c>
      <c r="H160" s="26">
        <v>0.08</v>
      </c>
      <c r="I160" s="24">
        <f t="shared" si="31"/>
        <v>0</v>
      </c>
      <c r="J160" s="27">
        <f t="shared" si="32"/>
        <v>0</v>
      </c>
      <c r="L160" s="28"/>
      <c r="M160" s="29"/>
      <c r="N160" s="29"/>
    </row>
    <row r="161" spans="1:14" s="20" customFormat="1" ht="15.6" x14ac:dyDescent="0.3">
      <c r="A161" s="23">
        <v>157</v>
      </c>
      <c r="B161" s="74" t="s">
        <v>49</v>
      </c>
      <c r="C161" s="16" t="s">
        <v>25</v>
      </c>
      <c r="D161" s="15">
        <v>1.1499999999999999</v>
      </c>
      <c r="E161" s="17"/>
      <c r="F161" s="24">
        <f t="shared" ref="F161:F179" si="53">E161*(1+H161)</f>
        <v>0</v>
      </c>
      <c r="G161" s="25">
        <f t="shared" ref="G161:G179" si="54">D161*E161</f>
        <v>0</v>
      </c>
      <c r="H161" s="26">
        <v>0.08</v>
      </c>
      <c r="I161" s="24">
        <f t="shared" ref="I161:I179" si="55">G161*H161</f>
        <v>0</v>
      </c>
      <c r="J161" s="27">
        <f t="shared" ref="J161:J179" si="56">G161+I161</f>
        <v>0</v>
      </c>
      <c r="L161" s="28"/>
      <c r="M161" s="29"/>
      <c r="N161" s="29"/>
    </row>
    <row r="162" spans="1:14" s="20" customFormat="1" ht="15.6" x14ac:dyDescent="0.3">
      <c r="A162" s="23">
        <v>158</v>
      </c>
      <c r="B162" s="80" t="s">
        <v>50</v>
      </c>
      <c r="C162" s="16" t="s">
        <v>25</v>
      </c>
      <c r="D162" s="15">
        <v>24.15</v>
      </c>
      <c r="E162" s="17"/>
      <c r="F162" s="24">
        <f t="shared" si="53"/>
        <v>0</v>
      </c>
      <c r="G162" s="25">
        <f t="shared" si="54"/>
        <v>0</v>
      </c>
      <c r="H162" s="26">
        <v>0.08</v>
      </c>
      <c r="I162" s="24">
        <f t="shared" si="55"/>
        <v>0</v>
      </c>
      <c r="J162" s="27">
        <f t="shared" si="56"/>
        <v>0</v>
      </c>
      <c r="L162" s="28"/>
      <c r="M162" s="29"/>
      <c r="N162" s="29"/>
    </row>
    <row r="163" spans="1:14" s="20" customFormat="1" ht="15.6" x14ac:dyDescent="0.3">
      <c r="A163" s="23">
        <v>159</v>
      </c>
      <c r="B163" s="90" t="s">
        <v>67</v>
      </c>
      <c r="C163" s="16" t="s">
        <v>25</v>
      </c>
      <c r="D163" s="15">
        <v>8.0499999999999989</v>
      </c>
      <c r="E163" s="17"/>
      <c r="F163" s="24">
        <f t="shared" si="53"/>
        <v>0</v>
      </c>
      <c r="G163" s="25">
        <f t="shared" si="54"/>
        <v>0</v>
      </c>
      <c r="H163" s="26">
        <v>0.08</v>
      </c>
      <c r="I163" s="24">
        <f t="shared" si="55"/>
        <v>0</v>
      </c>
      <c r="J163" s="27">
        <f t="shared" si="56"/>
        <v>0</v>
      </c>
      <c r="L163" s="28"/>
      <c r="M163" s="29"/>
      <c r="N163" s="29"/>
    </row>
    <row r="164" spans="1:14" s="20" customFormat="1" ht="15.6" x14ac:dyDescent="0.3">
      <c r="A164" s="23">
        <v>160</v>
      </c>
      <c r="B164" s="82" t="s">
        <v>68</v>
      </c>
      <c r="C164" s="16" t="s">
        <v>25</v>
      </c>
      <c r="D164" s="15">
        <v>4.5999999999999996</v>
      </c>
      <c r="E164" s="17"/>
      <c r="F164" s="24">
        <f t="shared" si="53"/>
        <v>0</v>
      </c>
      <c r="G164" s="25">
        <f t="shared" si="54"/>
        <v>0</v>
      </c>
      <c r="H164" s="26">
        <v>0.08</v>
      </c>
      <c r="I164" s="24">
        <f t="shared" si="55"/>
        <v>0</v>
      </c>
      <c r="J164" s="27">
        <f t="shared" si="56"/>
        <v>0</v>
      </c>
      <c r="L164" s="28"/>
      <c r="M164" s="29"/>
      <c r="N164" s="29"/>
    </row>
    <row r="165" spans="1:14" s="20" customFormat="1" ht="15.6" x14ac:dyDescent="0.3">
      <c r="A165" s="23">
        <v>161</v>
      </c>
      <c r="B165" s="90" t="s">
        <v>69</v>
      </c>
      <c r="C165" s="16" t="s">
        <v>25</v>
      </c>
      <c r="D165" s="15">
        <v>1.1499999999999999</v>
      </c>
      <c r="E165" s="17"/>
      <c r="F165" s="24">
        <f t="shared" si="53"/>
        <v>0</v>
      </c>
      <c r="G165" s="25">
        <f t="shared" si="54"/>
        <v>0</v>
      </c>
      <c r="H165" s="26">
        <v>0.08</v>
      </c>
      <c r="I165" s="24">
        <f t="shared" si="55"/>
        <v>0</v>
      </c>
      <c r="J165" s="27">
        <f t="shared" si="56"/>
        <v>0</v>
      </c>
      <c r="L165" s="28"/>
      <c r="M165" s="29"/>
      <c r="N165" s="29"/>
    </row>
    <row r="166" spans="1:14" s="20" customFormat="1" ht="15.6" x14ac:dyDescent="0.3">
      <c r="A166" s="23">
        <v>162</v>
      </c>
      <c r="B166" s="90" t="s">
        <v>51</v>
      </c>
      <c r="C166" s="16" t="s">
        <v>26</v>
      </c>
      <c r="D166" s="15">
        <v>10.35</v>
      </c>
      <c r="E166" s="17"/>
      <c r="F166" s="24">
        <f t="shared" si="53"/>
        <v>0</v>
      </c>
      <c r="G166" s="25">
        <f t="shared" si="54"/>
        <v>0</v>
      </c>
      <c r="H166" s="26">
        <v>0.08</v>
      </c>
      <c r="I166" s="24">
        <f t="shared" si="55"/>
        <v>0</v>
      </c>
      <c r="J166" s="27">
        <f t="shared" si="56"/>
        <v>0</v>
      </c>
      <c r="L166" s="28"/>
      <c r="M166" s="29"/>
      <c r="N166" s="29"/>
    </row>
    <row r="167" spans="1:14" s="20" customFormat="1" ht="15.6" x14ac:dyDescent="0.3">
      <c r="A167" s="23">
        <v>163</v>
      </c>
      <c r="B167" s="74" t="s">
        <v>52</v>
      </c>
      <c r="C167" s="16" t="s">
        <v>26</v>
      </c>
      <c r="D167" s="15">
        <v>1.1499999999999999</v>
      </c>
      <c r="E167" s="17"/>
      <c r="F167" s="24">
        <f t="shared" si="53"/>
        <v>0</v>
      </c>
      <c r="G167" s="25">
        <f t="shared" si="54"/>
        <v>0</v>
      </c>
      <c r="H167" s="26">
        <v>0.08</v>
      </c>
      <c r="I167" s="24">
        <f t="shared" si="55"/>
        <v>0</v>
      </c>
      <c r="J167" s="27">
        <f t="shared" si="56"/>
        <v>0</v>
      </c>
      <c r="L167" s="28"/>
      <c r="M167" s="29"/>
      <c r="N167" s="29"/>
    </row>
    <row r="168" spans="1:14" s="20" customFormat="1" ht="15.6" x14ac:dyDescent="0.3">
      <c r="A168" s="23">
        <v>164</v>
      </c>
      <c r="B168" s="74" t="s">
        <v>53</v>
      </c>
      <c r="C168" s="16" t="s">
        <v>26</v>
      </c>
      <c r="D168" s="15">
        <v>1.1499999999999999</v>
      </c>
      <c r="E168" s="17"/>
      <c r="F168" s="24">
        <f t="shared" si="53"/>
        <v>0</v>
      </c>
      <c r="G168" s="25">
        <f t="shared" si="54"/>
        <v>0</v>
      </c>
      <c r="H168" s="26">
        <v>0.08</v>
      </c>
      <c r="I168" s="24">
        <f t="shared" si="55"/>
        <v>0</v>
      </c>
      <c r="J168" s="27">
        <f t="shared" si="56"/>
        <v>0</v>
      </c>
      <c r="L168" s="28"/>
      <c r="M168" s="29"/>
      <c r="N168" s="29"/>
    </row>
    <row r="169" spans="1:14" s="20" customFormat="1" ht="15.6" x14ac:dyDescent="0.3">
      <c r="A169" s="23">
        <v>165</v>
      </c>
      <c r="B169" s="74" t="s">
        <v>33</v>
      </c>
      <c r="C169" s="16" t="s">
        <v>26</v>
      </c>
      <c r="D169" s="15">
        <v>12.649999999999999</v>
      </c>
      <c r="E169" s="17"/>
      <c r="F169" s="24">
        <f t="shared" si="53"/>
        <v>0</v>
      </c>
      <c r="G169" s="25">
        <f t="shared" si="54"/>
        <v>0</v>
      </c>
      <c r="H169" s="26">
        <v>0.08</v>
      </c>
      <c r="I169" s="24">
        <f t="shared" si="55"/>
        <v>0</v>
      </c>
      <c r="J169" s="27">
        <f t="shared" si="56"/>
        <v>0</v>
      </c>
      <c r="L169" s="28"/>
      <c r="M169" s="29"/>
      <c r="N169" s="29"/>
    </row>
    <row r="170" spans="1:14" s="20" customFormat="1" ht="15.6" x14ac:dyDescent="0.3">
      <c r="A170" s="23">
        <v>166</v>
      </c>
      <c r="B170" s="74" t="s">
        <v>54</v>
      </c>
      <c r="C170" s="16" t="s">
        <v>26</v>
      </c>
      <c r="D170" s="15">
        <v>20.7</v>
      </c>
      <c r="E170" s="17"/>
      <c r="F170" s="24">
        <f t="shared" si="53"/>
        <v>0</v>
      </c>
      <c r="G170" s="25">
        <f t="shared" si="54"/>
        <v>0</v>
      </c>
      <c r="H170" s="26">
        <v>0.08</v>
      </c>
      <c r="I170" s="24">
        <f t="shared" si="55"/>
        <v>0</v>
      </c>
      <c r="J170" s="27">
        <f t="shared" si="56"/>
        <v>0</v>
      </c>
      <c r="L170" s="28"/>
      <c r="M170" s="29"/>
      <c r="N170" s="29"/>
    </row>
    <row r="171" spans="1:14" s="20" customFormat="1" ht="15.6" x14ac:dyDescent="0.3">
      <c r="A171" s="23">
        <v>167</v>
      </c>
      <c r="B171" s="74" t="s">
        <v>34</v>
      </c>
      <c r="C171" s="16" t="s">
        <v>26</v>
      </c>
      <c r="D171" s="15">
        <v>4.5999999999999996</v>
      </c>
      <c r="E171" s="17"/>
      <c r="F171" s="24">
        <f t="shared" si="53"/>
        <v>0</v>
      </c>
      <c r="G171" s="25">
        <f t="shared" si="54"/>
        <v>0</v>
      </c>
      <c r="H171" s="26">
        <v>0.08</v>
      </c>
      <c r="I171" s="24">
        <f t="shared" si="55"/>
        <v>0</v>
      </c>
      <c r="J171" s="27">
        <f t="shared" si="56"/>
        <v>0</v>
      </c>
      <c r="L171" s="28"/>
      <c r="M171" s="29"/>
      <c r="N171" s="29"/>
    </row>
    <row r="172" spans="1:14" s="20" customFormat="1" ht="15.6" x14ac:dyDescent="0.3">
      <c r="A172" s="23">
        <v>168</v>
      </c>
      <c r="B172" s="74" t="s">
        <v>55</v>
      </c>
      <c r="C172" s="16" t="s">
        <v>26</v>
      </c>
      <c r="D172" s="15">
        <v>1.1499999999999999</v>
      </c>
      <c r="E172" s="17"/>
      <c r="F172" s="24">
        <f t="shared" si="53"/>
        <v>0</v>
      </c>
      <c r="G172" s="25">
        <f t="shared" si="54"/>
        <v>0</v>
      </c>
      <c r="H172" s="26">
        <v>0.08</v>
      </c>
      <c r="I172" s="24">
        <f t="shared" si="55"/>
        <v>0</v>
      </c>
      <c r="J172" s="27">
        <f t="shared" si="56"/>
        <v>0</v>
      </c>
      <c r="L172" s="28"/>
      <c r="M172" s="29"/>
      <c r="N172" s="29"/>
    </row>
    <row r="173" spans="1:14" s="20" customFormat="1" ht="15.6" x14ac:dyDescent="0.3">
      <c r="A173" s="23">
        <v>169</v>
      </c>
      <c r="B173" s="77" t="s">
        <v>56</v>
      </c>
      <c r="C173" s="16" t="s">
        <v>26</v>
      </c>
      <c r="D173" s="15">
        <v>2.2999999999999998</v>
      </c>
      <c r="E173" s="17"/>
      <c r="F173" s="24">
        <f t="shared" si="53"/>
        <v>0</v>
      </c>
      <c r="G173" s="25">
        <f t="shared" si="54"/>
        <v>0</v>
      </c>
      <c r="H173" s="26">
        <v>0.08</v>
      </c>
      <c r="I173" s="24">
        <f t="shared" si="55"/>
        <v>0</v>
      </c>
      <c r="J173" s="27">
        <f t="shared" si="56"/>
        <v>0</v>
      </c>
      <c r="L173" s="28"/>
      <c r="M173" s="29"/>
      <c r="N173" s="29"/>
    </row>
    <row r="174" spans="1:14" s="20" customFormat="1" ht="15.6" x14ac:dyDescent="0.3">
      <c r="A174" s="23">
        <v>170</v>
      </c>
      <c r="B174" s="77" t="s">
        <v>57</v>
      </c>
      <c r="C174" s="16" t="s">
        <v>26</v>
      </c>
      <c r="D174" s="15">
        <v>1.1499999999999999</v>
      </c>
      <c r="E174" s="17"/>
      <c r="F174" s="24">
        <f t="shared" si="53"/>
        <v>0</v>
      </c>
      <c r="G174" s="25">
        <f t="shared" si="54"/>
        <v>0</v>
      </c>
      <c r="H174" s="26">
        <v>0.08</v>
      </c>
      <c r="I174" s="24">
        <f t="shared" si="55"/>
        <v>0</v>
      </c>
      <c r="J174" s="27">
        <f t="shared" si="56"/>
        <v>0</v>
      </c>
      <c r="L174" s="28"/>
      <c r="M174" s="29"/>
      <c r="N174" s="29"/>
    </row>
    <row r="175" spans="1:14" s="20" customFormat="1" ht="15.6" x14ac:dyDescent="0.3">
      <c r="A175" s="23">
        <v>171</v>
      </c>
      <c r="B175" s="77" t="s">
        <v>58</v>
      </c>
      <c r="C175" s="16" t="s">
        <v>25</v>
      </c>
      <c r="D175" s="15">
        <v>1.1499999999999999</v>
      </c>
      <c r="E175" s="17"/>
      <c r="F175" s="24">
        <f t="shared" si="53"/>
        <v>0</v>
      </c>
      <c r="G175" s="25">
        <f t="shared" si="54"/>
        <v>0</v>
      </c>
      <c r="H175" s="26">
        <v>0.08</v>
      </c>
      <c r="I175" s="24">
        <f t="shared" si="55"/>
        <v>0</v>
      </c>
      <c r="J175" s="27">
        <f t="shared" si="56"/>
        <v>0</v>
      </c>
      <c r="L175" s="28"/>
      <c r="M175" s="29"/>
      <c r="N175" s="29"/>
    </row>
    <row r="176" spans="1:14" s="20" customFormat="1" ht="15.6" x14ac:dyDescent="0.3">
      <c r="A176" s="23">
        <v>172</v>
      </c>
      <c r="B176" s="77" t="s">
        <v>35</v>
      </c>
      <c r="C176" s="16" t="s">
        <v>26</v>
      </c>
      <c r="D176" s="15">
        <v>4.5999999999999996</v>
      </c>
      <c r="E176" s="17"/>
      <c r="F176" s="24">
        <f t="shared" si="53"/>
        <v>0</v>
      </c>
      <c r="G176" s="25">
        <f t="shared" si="54"/>
        <v>0</v>
      </c>
      <c r="H176" s="26">
        <v>0.08</v>
      </c>
      <c r="I176" s="24">
        <f t="shared" si="55"/>
        <v>0</v>
      </c>
      <c r="J176" s="27">
        <f t="shared" si="56"/>
        <v>0</v>
      </c>
      <c r="L176" s="28"/>
      <c r="M176" s="29"/>
      <c r="N176" s="29"/>
    </row>
    <row r="177" spans="1:14" s="20" customFormat="1" ht="15.6" x14ac:dyDescent="0.3">
      <c r="A177" s="23">
        <v>173</v>
      </c>
      <c r="B177" s="80" t="s">
        <v>36</v>
      </c>
      <c r="C177" s="16" t="s">
        <v>26</v>
      </c>
      <c r="D177" s="15">
        <v>4.5999999999999996</v>
      </c>
      <c r="E177" s="17"/>
      <c r="F177" s="24">
        <f t="shared" si="53"/>
        <v>0</v>
      </c>
      <c r="G177" s="25">
        <f t="shared" si="54"/>
        <v>0</v>
      </c>
      <c r="H177" s="26">
        <v>0.05</v>
      </c>
      <c r="I177" s="24">
        <f t="shared" si="55"/>
        <v>0</v>
      </c>
      <c r="J177" s="27">
        <f t="shared" si="56"/>
        <v>0</v>
      </c>
      <c r="L177" s="28"/>
      <c r="M177" s="29"/>
      <c r="N177" s="29"/>
    </row>
    <row r="178" spans="1:14" s="20" customFormat="1" ht="15.6" x14ac:dyDescent="0.3">
      <c r="A178" s="23">
        <v>174</v>
      </c>
      <c r="B178" s="77" t="s">
        <v>37</v>
      </c>
      <c r="C178" s="16" t="s">
        <v>26</v>
      </c>
      <c r="D178" s="15">
        <v>23</v>
      </c>
      <c r="E178" s="17"/>
      <c r="F178" s="24">
        <f t="shared" si="53"/>
        <v>0</v>
      </c>
      <c r="G178" s="25">
        <f t="shared" si="54"/>
        <v>0</v>
      </c>
      <c r="H178" s="26">
        <v>0.05</v>
      </c>
      <c r="I178" s="24">
        <f t="shared" si="55"/>
        <v>0</v>
      </c>
      <c r="J178" s="27">
        <f t="shared" si="56"/>
        <v>0</v>
      </c>
      <c r="L178" s="28"/>
      <c r="M178" s="29"/>
      <c r="N178" s="29"/>
    </row>
    <row r="179" spans="1:14" s="20" customFormat="1" ht="15.6" x14ac:dyDescent="0.3">
      <c r="A179" s="23">
        <v>175</v>
      </c>
      <c r="B179" s="91" t="s">
        <v>59</v>
      </c>
      <c r="C179" s="16" t="s">
        <v>26</v>
      </c>
      <c r="D179" s="15">
        <v>2.2999999999999998</v>
      </c>
      <c r="E179" s="17"/>
      <c r="F179" s="24">
        <f t="shared" si="53"/>
        <v>0</v>
      </c>
      <c r="G179" s="25">
        <f t="shared" si="54"/>
        <v>0</v>
      </c>
      <c r="H179" s="26">
        <v>0.05</v>
      </c>
      <c r="I179" s="24">
        <f t="shared" si="55"/>
        <v>0</v>
      </c>
      <c r="J179" s="27">
        <f t="shared" si="56"/>
        <v>0</v>
      </c>
      <c r="L179" s="28"/>
      <c r="M179" s="29"/>
      <c r="N179" s="29"/>
    </row>
    <row r="180" spans="1:14" s="20" customFormat="1" ht="15.6" x14ac:dyDescent="0.3">
      <c r="A180" s="23">
        <v>176</v>
      </c>
      <c r="B180" s="82" t="s">
        <v>38</v>
      </c>
      <c r="C180" s="16" t="s">
        <v>26</v>
      </c>
      <c r="D180" s="15">
        <v>14.95</v>
      </c>
      <c r="E180" s="17"/>
      <c r="F180" s="24">
        <f t="shared" ref="F180" si="57">E180*(1+H180)</f>
        <v>0</v>
      </c>
      <c r="G180" s="25">
        <f t="shared" ref="G180" si="58">D180*E180</f>
        <v>0</v>
      </c>
      <c r="H180" s="26">
        <v>0.05</v>
      </c>
      <c r="I180" s="24">
        <f t="shared" ref="I180" si="59">G180*H180</f>
        <v>0</v>
      </c>
      <c r="J180" s="27">
        <f t="shared" ref="J180" si="60">G180+I180</f>
        <v>0</v>
      </c>
      <c r="L180" s="28"/>
      <c r="M180" s="29"/>
      <c r="N180" s="29"/>
    </row>
    <row r="181" spans="1:14" ht="15.6" x14ac:dyDescent="0.3">
      <c r="A181" s="23">
        <v>177</v>
      </c>
      <c r="B181" s="92" t="s">
        <v>70</v>
      </c>
      <c r="C181" s="49" t="s">
        <v>25</v>
      </c>
      <c r="D181" s="50">
        <v>3.4499999999999997</v>
      </c>
      <c r="E181" s="42"/>
      <c r="F181" s="43">
        <f>E181*(1+H181)</f>
        <v>0</v>
      </c>
      <c r="G181" s="55">
        <f>D181*E181</f>
        <v>0</v>
      </c>
      <c r="H181" s="26">
        <v>0.05</v>
      </c>
      <c r="I181" s="43">
        <f>G181*H181</f>
        <v>0</v>
      </c>
      <c r="J181" s="56">
        <f>G181+I181</f>
        <v>0</v>
      </c>
      <c r="L181" s="57">
        <v>6</v>
      </c>
      <c r="M181" s="58">
        <v>75</v>
      </c>
      <c r="N181" s="58">
        <f>M181/9*12</f>
        <v>100</v>
      </c>
    </row>
    <row r="182" spans="1:14" ht="15.6" x14ac:dyDescent="0.3">
      <c r="A182" s="23">
        <v>178</v>
      </c>
      <c r="B182" s="93" t="s">
        <v>39</v>
      </c>
      <c r="C182" s="40" t="s">
        <v>26</v>
      </c>
      <c r="D182" s="41">
        <v>10.35</v>
      </c>
      <c r="E182" s="42"/>
      <c r="F182" s="43">
        <f t="shared" ref="F182:F203" si="61">E182*(1+H182)</f>
        <v>0</v>
      </c>
      <c r="G182" s="44">
        <f t="shared" ref="G182:G203" si="62">D182*E182</f>
        <v>0</v>
      </c>
      <c r="H182" s="26">
        <v>0.05</v>
      </c>
      <c r="I182" s="43">
        <f t="shared" ref="I182:I203" si="63">G182*H182</f>
        <v>0</v>
      </c>
      <c r="J182" s="45">
        <f t="shared" ref="J182:J203" si="64">G182+I182</f>
        <v>0</v>
      </c>
      <c r="L182" s="46">
        <v>6.5</v>
      </c>
      <c r="M182" s="47">
        <v>123</v>
      </c>
      <c r="N182" s="47">
        <f t="shared" ref="N182:N183" si="65">M182/9*12</f>
        <v>164</v>
      </c>
    </row>
    <row r="183" spans="1:14" ht="15.6" x14ac:dyDescent="0.3">
      <c r="A183" s="23">
        <v>179</v>
      </c>
      <c r="B183" s="93" t="s">
        <v>60</v>
      </c>
      <c r="C183" s="40" t="s">
        <v>26</v>
      </c>
      <c r="D183" s="41">
        <v>379.49999999999994</v>
      </c>
      <c r="E183" s="42"/>
      <c r="F183" s="43">
        <f t="shared" si="61"/>
        <v>0</v>
      </c>
      <c r="G183" s="44">
        <f t="shared" si="62"/>
        <v>0</v>
      </c>
      <c r="H183" s="26">
        <v>0.05</v>
      </c>
      <c r="I183" s="43">
        <f t="shared" si="63"/>
        <v>0</v>
      </c>
      <c r="J183" s="45">
        <f t="shared" si="64"/>
        <v>0</v>
      </c>
      <c r="L183" s="46">
        <v>3.5</v>
      </c>
      <c r="M183" s="47">
        <v>8</v>
      </c>
      <c r="N183" s="47">
        <f t="shared" si="65"/>
        <v>10.666666666666666</v>
      </c>
    </row>
    <row r="184" spans="1:14" ht="15.6" x14ac:dyDescent="0.3">
      <c r="A184" s="23">
        <v>180</v>
      </c>
      <c r="B184" s="93" t="s">
        <v>71</v>
      </c>
      <c r="C184" s="40" t="s">
        <v>26</v>
      </c>
      <c r="D184" s="41">
        <v>1.1499999999999999</v>
      </c>
      <c r="E184" s="42"/>
      <c r="F184" s="43">
        <f t="shared" si="61"/>
        <v>0</v>
      </c>
      <c r="G184" s="44">
        <f t="shared" si="62"/>
        <v>0</v>
      </c>
      <c r="H184" s="26">
        <v>0.05</v>
      </c>
      <c r="I184" s="43">
        <f t="shared" si="63"/>
        <v>0</v>
      </c>
      <c r="J184" s="45">
        <f t="shared" si="64"/>
        <v>0</v>
      </c>
      <c r="L184" s="46"/>
      <c r="M184" s="47"/>
      <c r="N184" s="47"/>
    </row>
    <row r="185" spans="1:14" ht="15.6" x14ac:dyDescent="0.3">
      <c r="A185" s="23">
        <v>181</v>
      </c>
      <c r="B185" s="93" t="s">
        <v>61</v>
      </c>
      <c r="C185" s="40" t="s">
        <v>25</v>
      </c>
      <c r="D185" s="41">
        <v>2.2999999999999998</v>
      </c>
      <c r="E185" s="42"/>
      <c r="F185" s="43">
        <f t="shared" si="61"/>
        <v>0</v>
      </c>
      <c r="G185" s="44">
        <f t="shared" si="62"/>
        <v>0</v>
      </c>
      <c r="H185" s="26">
        <v>0.05</v>
      </c>
      <c r="I185" s="43">
        <f t="shared" si="63"/>
        <v>0</v>
      </c>
      <c r="J185" s="45">
        <f t="shared" si="64"/>
        <v>0</v>
      </c>
      <c r="L185" s="46"/>
      <c r="M185" s="47"/>
      <c r="N185" s="47"/>
    </row>
    <row r="186" spans="1:14" ht="15.6" x14ac:dyDescent="0.3">
      <c r="A186" s="23">
        <v>182</v>
      </c>
      <c r="B186" s="93" t="s">
        <v>62</v>
      </c>
      <c r="C186" s="40" t="s">
        <v>25</v>
      </c>
      <c r="D186" s="41">
        <v>8.0499999999999989</v>
      </c>
      <c r="E186" s="42"/>
      <c r="F186" s="43">
        <f t="shared" si="61"/>
        <v>0</v>
      </c>
      <c r="G186" s="44">
        <f t="shared" si="62"/>
        <v>0</v>
      </c>
      <c r="H186" s="26">
        <v>0.05</v>
      </c>
      <c r="I186" s="43">
        <f t="shared" si="63"/>
        <v>0</v>
      </c>
      <c r="J186" s="45">
        <f t="shared" si="64"/>
        <v>0</v>
      </c>
      <c r="L186" s="46"/>
      <c r="M186" s="47"/>
      <c r="N186" s="47"/>
    </row>
    <row r="187" spans="1:14" ht="15.6" x14ac:dyDescent="0.3">
      <c r="A187" s="23">
        <v>183</v>
      </c>
      <c r="B187" s="93" t="s">
        <v>63</v>
      </c>
      <c r="C187" s="40" t="s">
        <v>25</v>
      </c>
      <c r="D187" s="41">
        <v>1.1499999999999999</v>
      </c>
      <c r="E187" s="42"/>
      <c r="F187" s="43">
        <f t="shared" si="61"/>
        <v>0</v>
      </c>
      <c r="G187" s="44">
        <f t="shared" si="62"/>
        <v>0</v>
      </c>
      <c r="H187" s="26">
        <v>0.05</v>
      </c>
      <c r="I187" s="43">
        <f t="shared" si="63"/>
        <v>0</v>
      </c>
      <c r="J187" s="45">
        <f t="shared" si="64"/>
        <v>0</v>
      </c>
      <c r="L187" s="46"/>
      <c r="M187" s="47"/>
      <c r="N187" s="47"/>
    </row>
    <row r="188" spans="1:14" ht="15.6" x14ac:dyDescent="0.3">
      <c r="A188" s="23">
        <v>184</v>
      </c>
      <c r="B188" s="93" t="s">
        <v>40</v>
      </c>
      <c r="C188" s="40" t="s">
        <v>26</v>
      </c>
      <c r="D188" s="41">
        <v>5.75</v>
      </c>
      <c r="E188" s="42"/>
      <c r="F188" s="43">
        <f t="shared" si="61"/>
        <v>0</v>
      </c>
      <c r="G188" s="44">
        <f t="shared" si="62"/>
        <v>0</v>
      </c>
      <c r="H188" s="26">
        <v>0.05</v>
      </c>
      <c r="I188" s="43">
        <f t="shared" si="63"/>
        <v>0</v>
      </c>
      <c r="J188" s="45">
        <f t="shared" si="64"/>
        <v>0</v>
      </c>
      <c r="L188" s="46"/>
      <c r="M188" s="47"/>
      <c r="N188" s="47"/>
    </row>
    <row r="189" spans="1:14" ht="15.6" x14ac:dyDescent="0.3">
      <c r="A189" s="23">
        <v>185</v>
      </c>
      <c r="B189" s="93" t="s">
        <v>72</v>
      </c>
      <c r="C189" s="40" t="s">
        <v>25</v>
      </c>
      <c r="D189" s="41">
        <v>5.75</v>
      </c>
      <c r="E189" s="42"/>
      <c r="F189" s="43">
        <f t="shared" si="61"/>
        <v>0</v>
      </c>
      <c r="G189" s="44">
        <f t="shared" si="62"/>
        <v>0</v>
      </c>
      <c r="H189" s="26">
        <v>0.05</v>
      </c>
      <c r="I189" s="43">
        <f t="shared" si="63"/>
        <v>0</v>
      </c>
      <c r="J189" s="45">
        <f t="shared" si="64"/>
        <v>0</v>
      </c>
      <c r="L189" s="46"/>
      <c r="M189" s="47"/>
      <c r="N189" s="47"/>
    </row>
    <row r="190" spans="1:14" ht="15.6" x14ac:dyDescent="0.3">
      <c r="A190" s="23">
        <v>186</v>
      </c>
      <c r="B190" s="93" t="s">
        <v>73</v>
      </c>
      <c r="C190" s="40" t="s">
        <v>26</v>
      </c>
      <c r="D190" s="41">
        <v>1.1499999999999999</v>
      </c>
      <c r="E190" s="42"/>
      <c r="F190" s="43">
        <f t="shared" si="61"/>
        <v>0</v>
      </c>
      <c r="G190" s="44">
        <f t="shared" si="62"/>
        <v>0</v>
      </c>
      <c r="H190" s="26">
        <v>0.05</v>
      </c>
      <c r="I190" s="43">
        <f t="shared" si="63"/>
        <v>0</v>
      </c>
      <c r="J190" s="45">
        <f t="shared" si="64"/>
        <v>0</v>
      </c>
      <c r="L190" s="46"/>
      <c r="M190" s="47"/>
      <c r="N190" s="47"/>
    </row>
    <row r="191" spans="1:14" ht="15.6" x14ac:dyDescent="0.3">
      <c r="A191" s="23">
        <v>187</v>
      </c>
      <c r="B191" s="93" t="s">
        <v>74</v>
      </c>
      <c r="C191" s="40" t="s">
        <v>25</v>
      </c>
      <c r="D191" s="41">
        <v>50.599999999999994</v>
      </c>
      <c r="E191" s="42"/>
      <c r="F191" s="43">
        <f t="shared" si="61"/>
        <v>0</v>
      </c>
      <c r="G191" s="44">
        <f t="shared" si="62"/>
        <v>0</v>
      </c>
      <c r="H191" s="26">
        <v>0.05</v>
      </c>
      <c r="I191" s="43">
        <f t="shared" si="63"/>
        <v>0</v>
      </c>
      <c r="J191" s="45">
        <f t="shared" si="64"/>
        <v>0</v>
      </c>
      <c r="L191" s="46"/>
      <c r="M191" s="47"/>
      <c r="N191" s="47"/>
    </row>
    <row r="192" spans="1:14" ht="15.6" x14ac:dyDescent="0.3">
      <c r="A192" s="23">
        <v>188</v>
      </c>
      <c r="B192" s="93" t="s">
        <v>23</v>
      </c>
      <c r="C192" s="40" t="s">
        <v>25</v>
      </c>
      <c r="D192" s="41">
        <v>17.25</v>
      </c>
      <c r="E192" s="48"/>
      <c r="F192" s="43">
        <f t="shared" si="61"/>
        <v>0</v>
      </c>
      <c r="G192" s="44">
        <f t="shared" si="62"/>
        <v>0</v>
      </c>
      <c r="H192" s="26">
        <v>0.05</v>
      </c>
      <c r="I192" s="43">
        <f t="shared" si="63"/>
        <v>0</v>
      </c>
      <c r="J192" s="45">
        <f t="shared" si="64"/>
        <v>0</v>
      </c>
      <c r="L192" s="46"/>
      <c r="M192" s="47"/>
      <c r="N192" s="47"/>
    </row>
    <row r="193" spans="1:14" ht="15.6" x14ac:dyDescent="0.3">
      <c r="A193" s="23">
        <v>189</v>
      </c>
      <c r="B193" s="93" t="s">
        <v>16</v>
      </c>
      <c r="C193" s="40" t="s">
        <v>25</v>
      </c>
      <c r="D193" s="41">
        <v>36.799999999999997</v>
      </c>
      <c r="E193" s="48"/>
      <c r="F193" s="43">
        <f t="shared" si="61"/>
        <v>0</v>
      </c>
      <c r="G193" s="44">
        <f t="shared" si="62"/>
        <v>0</v>
      </c>
      <c r="H193" s="26">
        <v>0.05</v>
      </c>
      <c r="I193" s="43">
        <f t="shared" si="63"/>
        <v>0</v>
      </c>
      <c r="J193" s="45">
        <f t="shared" si="64"/>
        <v>0</v>
      </c>
      <c r="L193" s="46"/>
      <c r="M193" s="47"/>
      <c r="N193" s="47"/>
    </row>
    <row r="194" spans="1:14" ht="15.6" x14ac:dyDescent="0.3">
      <c r="A194" s="23">
        <v>190</v>
      </c>
      <c r="B194" s="93" t="s">
        <v>17</v>
      </c>
      <c r="C194" s="40" t="s">
        <v>25</v>
      </c>
      <c r="D194" s="41">
        <v>12.649999999999999</v>
      </c>
      <c r="E194" s="48"/>
      <c r="F194" s="43">
        <f t="shared" si="61"/>
        <v>0</v>
      </c>
      <c r="G194" s="44">
        <f t="shared" si="62"/>
        <v>0</v>
      </c>
      <c r="H194" s="26">
        <v>0.05</v>
      </c>
      <c r="I194" s="43">
        <f t="shared" si="63"/>
        <v>0</v>
      </c>
      <c r="J194" s="45">
        <f t="shared" si="64"/>
        <v>0</v>
      </c>
      <c r="L194" s="46"/>
      <c r="M194" s="47"/>
      <c r="N194" s="47"/>
    </row>
    <row r="195" spans="1:14" ht="15.6" x14ac:dyDescent="0.3">
      <c r="A195" s="23">
        <v>191</v>
      </c>
      <c r="B195" s="93" t="s">
        <v>18</v>
      </c>
      <c r="C195" s="40" t="s">
        <v>25</v>
      </c>
      <c r="D195" s="41">
        <v>103.49999999999999</v>
      </c>
      <c r="E195" s="48"/>
      <c r="F195" s="43">
        <f t="shared" si="61"/>
        <v>0</v>
      </c>
      <c r="G195" s="44">
        <f t="shared" si="62"/>
        <v>0</v>
      </c>
      <c r="H195" s="26">
        <v>0.05</v>
      </c>
      <c r="I195" s="43">
        <f t="shared" si="63"/>
        <v>0</v>
      </c>
      <c r="J195" s="45">
        <f t="shared" si="64"/>
        <v>0</v>
      </c>
      <c r="L195" s="46"/>
      <c r="M195" s="47"/>
      <c r="N195" s="47"/>
    </row>
    <row r="196" spans="1:14" ht="15.6" x14ac:dyDescent="0.3">
      <c r="A196" s="23">
        <v>192</v>
      </c>
      <c r="B196" s="93" t="s">
        <v>19</v>
      </c>
      <c r="C196" s="40" t="s">
        <v>25</v>
      </c>
      <c r="D196" s="41">
        <v>92</v>
      </c>
      <c r="E196" s="48"/>
      <c r="F196" s="43">
        <f t="shared" si="61"/>
        <v>0</v>
      </c>
      <c r="G196" s="44">
        <f t="shared" si="62"/>
        <v>0</v>
      </c>
      <c r="H196" s="26">
        <v>0.05</v>
      </c>
      <c r="I196" s="43">
        <f t="shared" si="63"/>
        <v>0</v>
      </c>
      <c r="J196" s="45">
        <f t="shared" si="64"/>
        <v>0</v>
      </c>
      <c r="L196" s="46"/>
      <c r="M196" s="47"/>
      <c r="N196" s="47"/>
    </row>
    <row r="197" spans="1:14" ht="15.6" x14ac:dyDescent="0.3">
      <c r="A197" s="23">
        <v>193</v>
      </c>
      <c r="B197" s="94" t="s">
        <v>20</v>
      </c>
      <c r="C197" s="40" t="s">
        <v>25</v>
      </c>
      <c r="D197" s="41">
        <v>46</v>
      </c>
      <c r="E197" s="48"/>
      <c r="F197" s="43">
        <f t="shared" si="61"/>
        <v>0</v>
      </c>
      <c r="G197" s="44">
        <f t="shared" si="62"/>
        <v>0</v>
      </c>
      <c r="H197" s="26">
        <v>0.05</v>
      </c>
      <c r="I197" s="43">
        <f t="shared" si="63"/>
        <v>0</v>
      </c>
      <c r="J197" s="45">
        <f t="shared" si="64"/>
        <v>0</v>
      </c>
      <c r="L197" s="46"/>
      <c r="M197" s="47"/>
      <c r="N197" s="47"/>
    </row>
    <row r="198" spans="1:14" ht="15.6" x14ac:dyDescent="0.3">
      <c r="A198" s="23">
        <v>194</v>
      </c>
      <c r="B198" s="94" t="s">
        <v>21</v>
      </c>
      <c r="C198" s="40" t="s">
        <v>25</v>
      </c>
      <c r="D198" s="41">
        <v>9.1999999999999993</v>
      </c>
      <c r="E198" s="48"/>
      <c r="F198" s="43">
        <f t="shared" si="61"/>
        <v>0</v>
      </c>
      <c r="G198" s="44">
        <f t="shared" si="62"/>
        <v>0</v>
      </c>
      <c r="H198" s="26">
        <v>0.05</v>
      </c>
      <c r="I198" s="43">
        <f t="shared" si="63"/>
        <v>0</v>
      </c>
      <c r="J198" s="45">
        <f t="shared" si="64"/>
        <v>0</v>
      </c>
      <c r="L198" s="46"/>
      <c r="M198" s="47"/>
      <c r="N198" s="47"/>
    </row>
    <row r="199" spans="1:14" ht="15.6" x14ac:dyDescent="0.3">
      <c r="A199" s="23">
        <v>195</v>
      </c>
      <c r="B199" s="94" t="s">
        <v>22</v>
      </c>
      <c r="C199" s="40" t="s">
        <v>25</v>
      </c>
      <c r="D199" s="41">
        <v>29.9</v>
      </c>
      <c r="E199" s="48"/>
      <c r="F199" s="43">
        <f t="shared" si="61"/>
        <v>0</v>
      </c>
      <c r="G199" s="44">
        <f t="shared" si="62"/>
        <v>0</v>
      </c>
      <c r="H199" s="26">
        <v>0.05</v>
      </c>
      <c r="I199" s="43">
        <f t="shared" si="63"/>
        <v>0</v>
      </c>
      <c r="J199" s="45">
        <f t="shared" si="64"/>
        <v>0</v>
      </c>
      <c r="L199" s="46"/>
      <c r="M199" s="47"/>
      <c r="N199" s="47"/>
    </row>
    <row r="200" spans="1:14" ht="15.6" x14ac:dyDescent="0.3">
      <c r="A200" s="23">
        <v>196</v>
      </c>
      <c r="B200" s="94" t="s">
        <v>24</v>
      </c>
      <c r="C200" s="40" t="s">
        <v>25</v>
      </c>
      <c r="D200" s="41">
        <v>4.5999999999999996</v>
      </c>
      <c r="E200" s="48"/>
      <c r="F200" s="43">
        <f t="shared" si="61"/>
        <v>0</v>
      </c>
      <c r="G200" s="44">
        <f t="shared" si="62"/>
        <v>0</v>
      </c>
      <c r="H200" s="26">
        <v>0.05</v>
      </c>
      <c r="I200" s="43">
        <f t="shared" si="63"/>
        <v>0</v>
      </c>
      <c r="J200" s="45">
        <f t="shared" si="64"/>
        <v>0</v>
      </c>
      <c r="L200" s="46"/>
      <c r="M200" s="47"/>
      <c r="N200" s="47"/>
    </row>
    <row r="201" spans="1:14" ht="15.6" x14ac:dyDescent="0.3">
      <c r="A201" s="23">
        <v>197</v>
      </c>
      <c r="B201" s="93" t="s">
        <v>75</v>
      </c>
      <c r="C201" s="40" t="s">
        <v>25</v>
      </c>
      <c r="D201" s="41">
        <v>12.649999999999999</v>
      </c>
      <c r="E201" s="48"/>
      <c r="F201" s="43">
        <f t="shared" si="61"/>
        <v>0</v>
      </c>
      <c r="G201" s="44">
        <f t="shared" si="62"/>
        <v>0</v>
      </c>
      <c r="H201" s="26">
        <v>0.05</v>
      </c>
      <c r="I201" s="43">
        <f t="shared" si="63"/>
        <v>0</v>
      </c>
      <c r="J201" s="45">
        <f t="shared" si="64"/>
        <v>0</v>
      </c>
      <c r="L201" s="46"/>
      <c r="M201" s="47"/>
      <c r="N201" s="47"/>
    </row>
    <row r="202" spans="1:14" ht="15.6" x14ac:dyDescent="0.3">
      <c r="A202" s="23">
        <v>198</v>
      </c>
      <c r="B202" s="94" t="s">
        <v>76</v>
      </c>
      <c r="C202" s="40" t="s">
        <v>25</v>
      </c>
      <c r="D202" s="41">
        <v>4.5999999999999996</v>
      </c>
      <c r="E202" s="42"/>
      <c r="F202" s="43">
        <f t="shared" si="61"/>
        <v>0</v>
      </c>
      <c r="G202" s="44">
        <f t="shared" si="62"/>
        <v>0</v>
      </c>
      <c r="H202" s="26">
        <v>0.05</v>
      </c>
      <c r="I202" s="43">
        <f t="shared" si="63"/>
        <v>0</v>
      </c>
      <c r="J202" s="45">
        <f t="shared" si="64"/>
        <v>0</v>
      </c>
      <c r="L202" s="46"/>
      <c r="M202" s="47"/>
      <c r="N202" s="47"/>
    </row>
    <row r="203" spans="1:14" ht="15.6" x14ac:dyDescent="0.3">
      <c r="A203" s="23"/>
      <c r="B203" s="94"/>
      <c r="C203" s="40"/>
      <c r="D203" s="41"/>
      <c r="E203" s="48"/>
      <c r="F203" s="43">
        <f t="shared" si="61"/>
        <v>0</v>
      </c>
      <c r="G203" s="44">
        <f t="shared" si="62"/>
        <v>0</v>
      </c>
      <c r="H203" s="26">
        <v>0.05</v>
      </c>
      <c r="I203" s="43">
        <f t="shared" si="63"/>
        <v>0</v>
      </c>
      <c r="J203" s="45">
        <f t="shared" si="64"/>
        <v>0</v>
      </c>
      <c r="L203" s="46"/>
      <c r="M203" s="47"/>
      <c r="N203" s="47"/>
    </row>
    <row r="204" spans="1:14" x14ac:dyDescent="0.3">
      <c r="F204" s="51" t="s">
        <v>13</v>
      </c>
      <c r="G204" s="52">
        <f>SUM(G7:G203)</f>
        <v>0</v>
      </c>
      <c r="H204" s="53" t="s">
        <v>14</v>
      </c>
      <c r="I204" s="54">
        <f>SUM(I7:I203)</f>
        <v>0</v>
      </c>
      <c r="J204" s="54">
        <f>SUM(J7:J203)</f>
        <v>0</v>
      </c>
    </row>
    <row r="206" spans="1:14" ht="27" customHeight="1" x14ac:dyDescent="0.3">
      <c r="A206" s="62" t="s">
        <v>41</v>
      </c>
      <c r="B206" s="62"/>
      <c r="C206" s="62"/>
      <c r="D206" s="62"/>
      <c r="E206" s="62"/>
    </row>
    <row r="207" spans="1:14" s="6" customFormat="1" ht="17.25" customHeight="1" x14ac:dyDescent="0.3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7"/>
    </row>
    <row r="208" spans="1:14" s="6" customFormat="1" ht="17.399999999999999" x14ac:dyDescent="0.3">
      <c r="A208" s="5"/>
      <c r="B208" s="5"/>
      <c r="C208" s="14"/>
      <c r="D208" s="5"/>
      <c r="E208" s="5"/>
      <c r="F208" s="5"/>
      <c r="G208" s="5"/>
      <c r="H208" s="5"/>
      <c r="I208" s="5"/>
      <c r="J208" s="5"/>
      <c r="K208" s="7"/>
    </row>
    <row r="209" spans="1:11" s="6" customFormat="1" ht="49.5" customHeight="1" x14ac:dyDescent="0.3">
      <c r="A209" s="64" t="s">
        <v>42</v>
      </c>
      <c r="B209" s="64"/>
      <c r="C209" s="64"/>
      <c r="D209" s="64"/>
      <c r="E209" s="64"/>
      <c r="F209" s="64"/>
      <c r="G209" s="64"/>
      <c r="H209" s="64"/>
      <c r="I209" s="64"/>
      <c r="J209" s="64"/>
      <c r="K209" s="8"/>
    </row>
  </sheetData>
  <mergeCells count="18"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206:E206"/>
    <mergeCell ref="A207:J207"/>
    <mergeCell ref="A209:J209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Tomasz Dunaj</cp:lastModifiedBy>
  <dcterms:created xsi:type="dcterms:W3CDTF">2023-11-29T14:55:31Z</dcterms:created>
  <dcterms:modified xsi:type="dcterms:W3CDTF">2026-10-15T12:46:54Z</dcterms:modified>
</cp:coreProperties>
</file>