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69"/>
  <workbookPr defaultThemeVersion="124226"/>
  <mc:AlternateContent xmlns:mc="http://schemas.openxmlformats.org/markup-compatibility/2006">
    <mc:Choice Requires="x15">
      <x15ac:absPath xmlns:x15ac="http://schemas.microsoft.com/office/spreadsheetml/2010/11/ac" url="W:\DZIAŁ PLANOWANIA I KONTROLI\2021\PREZES DECYZJE\"/>
    </mc:Choice>
  </mc:AlternateContent>
  <xr:revisionPtr revIDLastSave="0" documentId="8_{AF61180F-4745-4278-8060-58F431B29810}" xr6:coauthVersionLast="36" xr6:coauthVersionMax="36" xr10:uidLastSave="{00000000-0000-0000-0000-000000000000}"/>
  <bookViews>
    <workbookView xWindow="0" yWindow="0" windowWidth="20685" windowHeight="8430" activeTab="1" xr2:uid="{00000000-000D-0000-FFFF-FFFF00000000}"/>
  </bookViews>
  <sheets>
    <sheet name="Załącznik nr 2" sheetId="30" r:id="rId1"/>
    <sheet name="Załącznik nr 3 DO DECYZJI" sheetId="33" r:id="rId2"/>
  </sheets>
  <definedNames>
    <definedName name="_a65542" localSheetId="1">#REF!</definedName>
    <definedName name="_a65542">#REF!</definedName>
    <definedName name="_xlnm.Print_Area" localSheetId="0">'Załącznik nr 2'!$A$1:$C$23</definedName>
    <definedName name="_xlnm.Print_Area" localSheetId="1">'Załącznik nr 3 DO DECYZJI'!$A$1:$E$38</definedName>
    <definedName name="_xlnm.Print_Titles" localSheetId="0">'Załącznik nr 2'!$1:$3</definedName>
    <definedName name="_xlnm.Print_Titles" localSheetId="1">'Załącznik nr 3 DO DECYZJI'!$1:$1</definedName>
  </definedNames>
  <calcPr calcId="191029"/>
</workbook>
</file>

<file path=xl/calcChain.xml><?xml version="1.0" encoding="utf-8"?>
<calcChain xmlns="http://schemas.openxmlformats.org/spreadsheetml/2006/main">
  <c r="C23" i="30" l="1"/>
  <c r="B21" i="33" l="1"/>
  <c r="B16" i="33"/>
  <c r="B34" i="33" l="1"/>
  <c r="D31" i="33" l="1"/>
  <c r="C31" i="33"/>
  <c r="B31" i="33"/>
  <c r="B9" i="33" l="1"/>
  <c r="E16" i="33"/>
  <c r="E27" i="33" l="1"/>
  <c r="D29" i="33" l="1"/>
  <c r="C29" i="33"/>
  <c r="B29" i="33"/>
  <c r="B42" i="33" l="1"/>
  <c r="E12" i="33"/>
  <c r="C19" i="30" l="1"/>
  <c r="C20" i="30"/>
  <c r="E8" i="33"/>
  <c r="E35" i="33"/>
  <c r="E33" i="33"/>
  <c r="E32" i="33"/>
  <c r="C45" i="33" s="1"/>
  <c r="E30" i="33"/>
  <c r="E29" i="33" s="1"/>
  <c r="E25" i="33"/>
  <c r="E24" i="33"/>
  <c r="E23" i="33"/>
  <c r="E22" i="33"/>
  <c r="E21" i="33"/>
  <c r="E19" i="33"/>
  <c r="E18" i="33"/>
  <c r="E15" i="33"/>
  <c r="E14" i="33"/>
  <c r="E13" i="33"/>
  <c r="E11" i="33"/>
  <c r="E10" i="33"/>
  <c r="E7" i="33"/>
  <c r="E6" i="33"/>
  <c r="E5" i="33"/>
  <c r="E4" i="33"/>
  <c r="E3" i="33"/>
  <c r="E9" i="33" l="1"/>
  <c r="C47" i="33" s="1"/>
  <c r="C7" i="30"/>
  <c r="C12" i="30" l="1"/>
  <c r="D20" i="33" l="1"/>
  <c r="C20" i="33"/>
  <c r="D17" i="33"/>
  <c r="C17" i="33"/>
  <c r="D9" i="33"/>
  <c r="D2" i="33" s="1"/>
  <c r="C9" i="33"/>
  <c r="C2" i="33" s="1"/>
  <c r="D28" i="33" l="1"/>
  <c r="C28" i="33"/>
  <c r="C36" i="33" l="1"/>
  <c r="C40" i="33" s="1"/>
  <c r="C10" i="30"/>
  <c r="C8" i="30" s="1"/>
  <c r="D36" i="33"/>
  <c r="D40" i="33" s="1"/>
  <c r="E34" i="33" l="1"/>
  <c r="E43" i="33" s="1"/>
  <c r="C18" i="30" l="1"/>
  <c r="C15" i="30" s="1"/>
  <c r="C4" i="30"/>
  <c r="C6" i="30"/>
  <c r="C14" i="30" l="1"/>
  <c r="C13" i="30" s="1"/>
  <c r="E31" i="33"/>
  <c r="E2" i="33"/>
  <c r="B2" i="33"/>
  <c r="B17" i="33" l="1"/>
  <c r="E20" i="33"/>
  <c r="B20" i="33"/>
  <c r="B26" i="33" s="1"/>
  <c r="E26" i="33" s="1"/>
  <c r="E17" i="33"/>
  <c r="C46" i="33" l="1"/>
  <c r="C48" i="33" s="1"/>
  <c r="B28" i="33"/>
  <c r="E28" i="33" l="1"/>
  <c r="E36" i="33" s="1"/>
  <c r="E40" i="33" s="1"/>
  <c r="B36" i="33"/>
  <c r="B40" i="33" s="1"/>
  <c r="C21" i="30" l="1"/>
</calcChain>
</file>

<file path=xl/sharedStrings.xml><?xml version="1.0" encoding="utf-8"?>
<sst xmlns="http://schemas.openxmlformats.org/spreadsheetml/2006/main" count="72" uniqueCount="63">
  <si>
    <t>Wyszczególnienie</t>
  </si>
  <si>
    <t>Pomocnicze jednostki naukowe</t>
  </si>
  <si>
    <t xml:space="preserve">Działalność pomocniczych jednostek naukowych i innych jednostek organizacyjnych PAN </t>
  </si>
  <si>
    <t>Inne jednostki organizacyjne</t>
  </si>
  <si>
    <t>Archiwum Nauki PAN i PAU w Krakowie</t>
  </si>
  <si>
    <t>Zakład Ichtiobiologii i Gospodarki Rybackiej</t>
  </si>
  <si>
    <t>Ogród Botaniczny Centrum Zachowania Różnorodności Biologicznej</t>
  </si>
  <si>
    <t xml:space="preserve">Biblioteka Kórnicka </t>
  </si>
  <si>
    <t>Archiwum w Warszawie</t>
  </si>
  <si>
    <t xml:space="preserve">Muzeum Ziemi </t>
  </si>
  <si>
    <t>RAZEM rozdział 73011</t>
  </si>
  <si>
    <t>Dom Zjazdów i Konferencji w Jabłonnie</t>
  </si>
  <si>
    <t>Zakład Działalności Pomocniczej</t>
  </si>
  <si>
    <t xml:space="preserve">Biblioteka Gdańska </t>
  </si>
  <si>
    <t xml:space="preserve">Stacje zagraniczne                                                               </t>
  </si>
  <si>
    <t xml:space="preserve">Placówki naukowe nieposiadające osobowości prawnej                                                                                            </t>
  </si>
  <si>
    <t>Rozdział 73010</t>
  </si>
  <si>
    <t>Rozdział 73095</t>
  </si>
  <si>
    <t>Działalność organów i korporacji uczonych PAN</t>
  </si>
  <si>
    <t>Pozostała działalność</t>
  </si>
  <si>
    <t>Finansowanie współpracy naukowej z zagranicą</t>
  </si>
  <si>
    <t>ŁĄCZNIE CZĘŚĆ 67 PAN</t>
  </si>
  <si>
    <t>Dom Pracy Twórczej w Wierzbie</t>
  </si>
  <si>
    <t>Zakład Doświadczalny w Kórniku</t>
  </si>
  <si>
    <t>Międzynarodowy Instytut Biologii Molekularnej i Komórkowej</t>
  </si>
  <si>
    <t xml:space="preserve">RAZEM                            </t>
  </si>
  <si>
    <t>Dotacja podmiotowa z budżetu dla pozostałych jednostek sektora finansów publicznych</t>
  </si>
  <si>
    <t>rozdział   paragraf</t>
  </si>
  <si>
    <t>§ 2570</t>
  </si>
  <si>
    <t xml:space="preserve">§ 6220 </t>
  </si>
  <si>
    <t xml:space="preserve">§ 6560 </t>
  </si>
  <si>
    <t xml:space="preserve">*) zgodnie z wnioskiem Prezesa PAN z dnia 7 grudnia 2012 roku beneficjentem środków będzie po uzyskaniu zgody MNiSW Zakład Działalności Pomocniczej </t>
  </si>
  <si>
    <r>
      <t xml:space="preserve">Dotacje </t>
    </r>
    <r>
      <rPr>
        <sz val="11"/>
        <rFont val="Arial"/>
        <family val="2"/>
        <charset val="238"/>
      </rPr>
      <t>celowe z budżetu na finansowanie lub dofinansowanie kosztów realizacji inwestycji i zakupów inwestycyjnych innych jednostek sektora finansów publicznych</t>
    </r>
  </si>
  <si>
    <r>
      <t>Dotacje celowe</t>
    </r>
    <r>
      <rPr>
        <sz val="11"/>
        <rFont val="Arial"/>
        <family val="2"/>
        <charset val="238"/>
      </rPr>
      <t xml:space="preserve"> przekazane z budżetu na finansowanie lub dofinansowanie zadań inwestycyjnych </t>
    </r>
    <r>
      <rPr>
        <b/>
        <sz val="11"/>
        <rFont val="Arial"/>
        <family val="2"/>
        <charset val="238"/>
      </rPr>
      <t>obiektów zabytkowych</t>
    </r>
    <r>
      <rPr>
        <sz val="11"/>
        <rFont val="Arial"/>
        <family val="2"/>
        <charset val="238"/>
      </rPr>
      <t xml:space="preserve"> jednostkom zaliczanym do sektora finansów publicznych</t>
    </r>
  </si>
  <si>
    <r>
      <t>Dotacje celowe</t>
    </r>
    <r>
      <rPr>
        <sz val="11"/>
        <rFont val="Arial"/>
        <family val="2"/>
        <charset val="238"/>
      </rPr>
      <t xml:space="preserve"> przekazane z budżetu na finansowanie lub dofinansowanie zadań inwestycyjnych </t>
    </r>
    <r>
      <rPr>
        <b/>
        <sz val="11"/>
        <rFont val="Arial"/>
        <family val="2"/>
        <charset val="238"/>
      </rPr>
      <t>obiektów zabytkowych</t>
    </r>
    <r>
      <rPr>
        <sz val="11"/>
        <rFont val="Arial"/>
        <family val="2"/>
        <charset val="238"/>
      </rPr>
      <t xml:space="preserve"> jednostkom zaliczanym do sektora finansów publicznych </t>
    </r>
  </si>
  <si>
    <t>Centrum Badań Historycznych w Berlinie</t>
  </si>
  <si>
    <t>Biuro Promocji Nauki PolSCA w Brukseli</t>
  </si>
  <si>
    <t>Stacja Naukowa w Paryżu</t>
  </si>
  <si>
    <t>Stacja Naukowa w Rzymie</t>
  </si>
  <si>
    <t>Stacja Naukowa w Wiedniu</t>
  </si>
  <si>
    <t>Przedstawicielstwo Polska Akademia Nauk w Kijowie</t>
  </si>
  <si>
    <t>Budżet realizowany centralnie - przez Kancelarię PAN, 
z tego:</t>
  </si>
  <si>
    <t>w tym: środki na DUN</t>
  </si>
  <si>
    <t>Koszty działalności statutowej organów Akademii i korporacji uczonych PAN</t>
  </si>
  <si>
    <t>§ 6209</t>
  </si>
  <si>
    <r>
      <t xml:space="preserve">Dotacje celowe </t>
    </r>
    <r>
      <rPr>
        <sz val="11"/>
        <rFont val="Arial"/>
        <family val="2"/>
        <charset val="238"/>
      </rPr>
      <t>w ramach programów finansowanych z udziałem środków europejskich oraz środków, o których mowa w art. 5 ust. 1 pkt 3 oraz ust. 3 pkt 5 i 6 ustawy, lub płatności w ramach budżetu środków europejskich, z wyłączeniem wydatków klasyfikowanych w paragrafie 625</t>
    </r>
  </si>
  <si>
    <t>Dom Seniora</t>
  </si>
  <si>
    <t>Rozdział 73095 - dotacje dla instytutów, z tego:</t>
  </si>
  <si>
    <t>Polski Instytut Studiów Zaawansowanych PIASt</t>
  </si>
  <si>
    <t>Dotacja podmiotowa dla Międzynarodowego Instytutu Biologii Molekularnej i Komórkowej</t>
  </si>
  <si>
    <t>Dotacja podmiotowa                                                                               § 2570</t>
  </si>
  <si>
    <t>Inne zadania realizowane w ramach działalności zagranicznych stacji naukowych</t>
  </si>
  <si>
    <t>Wyodrębnione zadania z zakresu upowszechniania i promocji działalności naukowej</t>
  </si>
  <si>
    <t>w tym: środki na zadania z zakresu upowszechniania i promocji działalności naukowej</t>
  </si>
  <si>
    <t xml:space="preserve">w tym: środki na zadania z zakresu upowszechniania i promocji działalności naukowej </t>
  </si>
  <si>
    <t>Budżet realizowany centralnie przez Kancelarię PAN</t>
  </si>
  <si>
    <t>Inne zadania jednostek krajowych</t>
  </si>
  <si>
    <t>Dotacja celowa na inwestycje
 w obiektach zabytkowych   
§ 6560</t>
  </si>
  <si>
    <t>Dotacja celowa 
na inwestycje                             § 6220</t>
  </si>
  <si>
    <t xml:space="preserve">PROPOZYCJA PODZIAŁU kwot 
do ustawy budżetowej na rok 2021  
(w zł)        </t>
  </si>
  <si>
    <t xml:space="preserve">Dział 752 Obrona narodowa </t>
  </si>
  <si>
    <t>ŁĄCZNIE CZĘŚĆ 67 POLSKA AKADEMIA NAUK</t>
  </si>
  <si>
    <t>RAZEM DZIAŁ 730 SZKOLNICTWO WYŻSZE I NAUKA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</si>
</sst>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\ _z_ł_-;\-* #,##0.00\ _z_ł_-;_-* &quot;-&quot;??\ _z_ł_-;_-@_-"/>
    <numFmt numFmtId="167" formatCode="_-* #,##0.00\ _z_ł_-;\-* #,##0.00\ _z_ł_-;_-* &quot;-&quot;??\ _z_ł_-;_-@_-"/>
  </numFmts>
  <fonts count="26">
    <font>
      <sz val="10"/>
      <name val="Arial"/>
      <charset val="238"/>
    </font>
    <font>
      <sz val="12"/>
      <name val="Arial"/>
      <family val="2"/>
      <charset val="238"/>
    </font>
    <font>
      <sz val="11"/>
      <name val="Arial"/>
      <family val="2"/>
      <charset val="238"/>
    </font>
    <font>
      <b/>
      <sz val="10"/>
      <name val="Arial"/>
      <family val="2"/>
      <charset val="238"/>
    </font>
    <font>
      <b/>
      <sz val="12"/>
      <name val="Arial"/>
      <family val="2"/>
      <charset val="238"/>
    </font>
    <font>
      <i/>
      <sz val="10"/>
      <name val="Arial"/>
      <family val="2"/>
      <charset val="238"/>
    </font>
    <font>
      <sz val="10"/>
      <name val="Arial"/>
      <family val="2"/>
      <charset val="238"/>
    </font>
    <font>
      <b/>
      <sz val="12"/>
      <color rgb="FF0070C0"/>
      <name val="Arial"/>
      <family val="2"/>
      <charset val="238"/>
    </font>
    <font>
      <sz val="10"/>
      <color rgb="FF0070C0"/>
      <name val="Arial"/>
      <family val="2"/>
      <charset val="238"/>
    </font>
    <font>
      <sz val="9"/>
      <name val="Arial"/>
      <family val="2"/>
      <charset val="238"/>
    </font>
    <font>
      <sz val="9"/>
      <color theme="1"/>
      <name val="Czcionka tekstu podstawowego"/>
      <family val="2"/>
      <charset val="238"/>
    </font>
    <font>
      <b/>
      <sz val="12"/>
      <color theme="1"/>
      <name val="Czcionka tekstu podstawowego"/>
      <charset val="238"/>
    </font>
    <font>
      <b/>
      <sz val="11"/>
      <name val="Arial"/>
      <family val="2"/>
      <charset val="238"/>
    </font>
    <font>
      <b/>
      <sz val="12"/>
      <color theme="1"/>
      <name val="Czcionka tekstu podstawowego"/>
      <family val="2"/>
      <charset val="238"/>
    </font>
    <font>
      <b/>
      <sz val="12"/>
      <color rgb="FF0070C0"/>
      <name val="Czcionka tekstu podstawowego"/>
      <family val="2"/>
      <charset val="238"/>
    </font>
    <font>
      <b/>
      <sz val="14"/>
      <color theme="1"/>
      <name val="Czcionka tekstu podstawowego"/>
      <charset val="238"/>
    </font>
    <font>
      <sz val="12"/>
      <color theme="1"/>
      <name val="Czcionka tekstu podstawowego"/>
      <charset val="238"/>
    </font>
    <font>
      <sz val="12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sz val="12"/>
      <name val="Czcionka tekstu podstawowego"/>
      <charset val="238"/>
    </font>
    <font>
      <sz val="13"/>
      <name val="Arial"/>
      <family val="2"/>
      <charset val="238"/>
    </font>
    <font>
      <b/>
      <sz val="13"/>
      <name val="Arial"/>
      <family val="2"/>
      <charset val="238"/>
    </font>
    <font>
      <b/>
      <sz val="14"/>
      <name val="Arial"/>
      <family val="2"/>
      <charset val="238"/>
    </font>
    <font>
      <sz val="14"/>
      <name val="Arial"/>
      <family val="2"/>
      <charset val="238"/>
    </font>
    <font>
      <i/>
      <sz val="13"/>
      <name val="Arial"/>
      <family val="2"/>
      <charset val="238"/>
    </font>
    <font>
      <b/>
      <i/>
      <sz val="13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3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8">
    <xf numFmtId="0" fontId="0" fillId="0" borderId="0"/>
    <xf numFmtId="0" fontId="18" fillId="0" borderId="0"/>
    <xf numFmtId="0" fontId="6" fillId="0" borderId="0"/>
    <xf numFmtId="0" fontId="6" fillId="0" borderId="0"/>
    <xf numFmtId="43" fontId="18" fillId="0" borderId="0" applyFont="0" applyFill="0" applyBorder="0" applyAlignment="0" applyProtection="0"/>
    <xf numFmtId="9" fontId="6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6" fillId="0" borderId="0" applyFont="0" applyFill="0" applyBorder="0" applyAlignment="0" applyProtection="0"/>
  </cellStyleXfs>
  <cellXfs count="136">
    <xf numFmtId="0" fontId="0" fillId="0" borderId="0" xfId="0"/>
    <xf numFmtId="0" fontId="6" fillId="0" borderId="0" xfId="3"/>
    <xf numFmtId="3" fontId="6" fillId="0" borderId="0" xfId="3" applyNumberFormat="1"/>
    <xf numFmtId="0" fontId="5" fillId="0" borderId="0" xfId="3" applyFont="1"/>
    <xf numFmtId="0" fontId="3" fillId="0" borderId="0" xfId="3" applyFont="1"/>
    <xf numFmtId="3" fontId="6" fillId="0" borderId="0" xfId="3" applyNumberFormat="1" applyFont="1"/>
    <xf numFmtId="0" fontId="6" fillId="0" borderId="0" xfId="3" applyFont="1"/>
    <xf numFmtId="0" fontId="8" fillId="0" borderId="0" xfId="3" applyFont="1" applyAlignment="1">
      <alignment horizontal="center"/>
    </xf>
    <xf numFmtId="0" fontId="3" fillId="0" borderId="0" xfId="3" applyFont="1" applyAlignment="1">
      <alignment vertical="center"/>
    </xf>
    <xf numFmtId="0" fontId="6" fillId="0" borderId="0" xfId="3" applyFont="1" applyAlignment="1">
      <alignment vertical="center"/>
    </xf>
    <xf numFmtId="0" fontId="6" fillId="0" borderId="0" xfId="3" applyAlignment="1">
      <alignment vertical="center"/>
    </xf>
    <xf numFmtId="0" fontId="1" fillId="0" borderId="0" xfId="3" applyFont="1" applyAlignment="1">
      <alignment horizontal="left" indent="1"/>
    </xf>
    <xf numFmtId="3" fontId="4" fillId="0" borderId="0" xfId="3" applyNumberFormat="1" applyFont="1" applyAlignment="1">
      <alignment horizontal="right" indent="1"/>
    </xf>
    <xf numFmtId="0" fontId="9" fillId="0" borderId="1" xfId="3" applyNumberFormat="1" applyFont="1" applyBorder="1" applyAlignment="1">
      <alignment horizontal="center" vertical="center"/>
    </xf>
    <xf numFmtId="0" fontId="9" fillId="0" borderId="2" xfId="3" applyNumberFormat="1" applyFont="1" applyBorder="1" applyAlignment="1">
      <alignment horizontal="center" vertical="center"/>
    </xf>
    <xf numFmtId="0" fontId="10" fillId="2" borderId="5" xfId="3" applyNumberFormat="1" applyFont="1" applyFill="1" applyBorder="1" applyAlignment="1">
      <alignment horizontal="center" vertical="center" wrapText="1"/>
    </xf>
    <xf numFmtId="0" fontId="7" fillId="4" borderId="9" xfId="3" applyFont="1" applyFill="1" applyBorder="1" applyAlignment="1">
      <alignment horizontal="center" vertical="center"/>
    </xf>
    <xf numFmtId="0" fontId="7" fillId="4" borderId="14" xfId="3" applyFont="1" applyFill="1" applyBorder="1" applyAlignment="1">
      <alignment horizontal="left" vertical="center" indent="1"/>
    </xf>
    <xf numFmtId="3" fontId="7" fillId="4" borderId="6" xfId="3" applyNumberFormat="1" applyFont="1" applyFill="1" applyBorder="1" applyAlignment="1">
      <alignment horizontal="right" vertical="center" indent="1"/>
    </xf>
    <xf numFmtId="0" fontId="4" fillId="0" borderId="13" xfId="3" applyFont="1" applyBorder="1" applyAlignment="1">
      <alignment horizontal="center" vertical="center"/>
    </xf>
    <xf numFmtId="0" fontId="4" fillId="0" borderId="3" xfId="3" applyFont="1" applyBorder="1" applyAlignment="1">
      <alignment horizontal="left" vertical="center" wrapText="1" indent="1"/>
    </xf>
    <xf numFmtId="3" fontId="11" fillId="2" borderId="4" xfId="3" applyNumberFormat="1" applyFont="1" applyFill="1" applyBorder="1" applyAlignment="1">
      <alignment horizontal="right" vertical="center" indent="1"/>
    </xf>
    <xf numFmtId="0" fontId="4" fillId="0" borderId="15" xfId="3" applyFont="1" applyBorder="1" applyAlignment="1">
      <alignment horizontal="center" vertical="center"/>
    </xf>
    <xf numFmtId="0" fontId="1" fillId="0" borderId="12" xfId="3" applyFont="1" applyBorder="1" applyAlignment="1">
      <alignment horizontal="left" vertical="center" wrapText="1" indent="4"/>
    </xf>
    <xf numFmtId="3" fontId="16" fillId="2" borderId="20" xfId="3" applyNumberFormat="1" applyFont="1" applyFill="1" applyBorder="1" applyAlignment="1">
      <alignment horizontal="right" vertical="center" indent="1"/>
    </xf>
    <xf numFmtId="0" fontId="1" fillId="0" borderId="15" xfId="3" applyFont="1" applyBorder="1" applyAlignment="1">
      <alignment horizontal="center" vertical="center"/>
    </xf>
    <xf numFmtId="0" fontId="1" fillId="0" borderId="2" xfId="3" applyFont="1" applyBorder="1" applyAlignment="1">
      <alignment horizontal="left" vertical="center" indent="4"/>
    </xf>
    <xf numFmtId="0" fontId="7" fillId="4" borderId="16" xfId="3" applyFont="1" applyFill="1" applyBorder="1" applyAlignment="1">
      <alignment horizontal="center" vertical="center"/>
    </xf>
    <xf numFmtId="0" fontId="7" fillId="4" borderId="17" xfId="3" applyFont="1" applyFill="1" applyBorder="1" applyAlignment="1">
      <alignment horizontal="left" vertical="center" wrapText="1" indent="1"/>
    </xf>
    <xf numFmtId="3" fontId="7" fillId="4" borderId="18" xfId="3" applyNumberFormat="1" applyFont="1" applyFill="1" applyBorder="1" applyAlignment="1">
      <alignment horizontal="right" vertical="center" indent="1"/>
    </xf>
    <xf numFmtId="0" fontId="4" fillId="0" borderId="12" xfId="3" applyFont="1" applyBorder="1" applyAlignment="1">
      <alignment horizontal="left" vertical="center" wrapText="1" indent="1"/>
    </xf>
    <xf numFmtId="3" fontId="11" fillId="2" borderId="20" xfId="3" applyNumberFormat="1" applyFont="1" applyFill="1" applyBorder="1" applyAlignment="1">
      <alignment horizontal="right" vertical="center" indent="1"/>
    </xf>
    <xf numFmtId="3" fontId="11" fillId="2" borderId="0" xfId="3" applyNumberFormat="1" applyFont="1" applyFill="1" applyBorder="1" applyAlignment="1">
      <alignment horizontal="right" vertical="center" indent="1"/>
    </xf>
    <xf numFmtId="3" fontId="1" fillId="2" borderId="5" xfId="3" applyNumberFormat="1" applyFont="1" applyFill="1" applyBorder="1" applyAlignment="1">
      <alignment horizontal="right" vertical="center" indent="1"/>
    </xf>
    <xf numFmtId="0" fontId="4" fillId="0" borderId="1" xfId="3" applyFont="1" applyBorder="1" applyAlignment="1">
      <alignment horizontal="center" vertical="center"/>
    </xf>
    <xf numFmtId="0" fontId="12" fillId="0" borderId="2" xfId="3" applyFont="1" applyBorder="1" applyAlignment="1">
      <alignment horizontal="left" vertical="center" wrapText="1" indent="1"/>
    </xf>
    <xf numFmtId="3" fontId="13" fillId="2" borderId="5" xfId="3" applyNumberFormat="1" applyFont="1" applyFill="1" applyBorder="1" applyAlignment="1">
      <alignment horizontal="right" vertical="center" indent="1"/>
    </xf>
    <xf numFmtId="0" fontId="12" fillId="2" borderId="2" xfId="3" applyFont="1" applyFill="1" applyBorder="1" applyAlignment="1">
      <alignment horizontal="left" vertical="center" wrapText="1" indent="1"/>
    </xf>
    <xf numFmtId="3" fontId="11" fillId="2" borderId="5" xfId="3" applyNumberFormat="1" applyFont="1" applyFill="1" applyBorder="1" applyAlignment="1">
      <alignment horizontal="right" vertical="center" indent="1"/>
    </xf>
    <xf numFmtId="0" fontId="4" fillId="0" borderId="9" xfId="3" applyFont="1" applyBorder="1" applyAlignment="1">
      <alignment horizontal="center" vertical="center"/>
    </xf>
    <xf numFmtId="3" fontId="11" fillId="2" borderId="10" xfId="3" applyNumberFormat="1" applyFont="1" applyFill="1" applyBorder="1" applyAlignment="1">
      <alignment horizontal="right" vertical="center" indent="1"/>
    </xf>
    <xf numFmtId="0" fontId="7" fillId="4" borderId="17" xfId="3" applyFont="1" applyFill="1" applyBorder="1" applyAlignment="1">
      <alignment horizontal="left" vertical="center" indent="1"/>
    </xf>
    <xf numFmtId="3" fontId="14" fillId="4" borderId="18" xfId="3" applyNumberFormat="1" applyFont="1" applyFill="1" applyBorder="1" applyAlignment="1">
      <alignment horizontal="right" vertical="center" indent="1"/>
    </xf>
    <xf numFmtId="3" fontId="11" fillId="2" borderId="8" xfId="3" applyNumberFormat="1" applyFont="1" applyFill="1" applyBorder="1" applyAlignment="1">
      <alignment horizontal="right" vertical="center" indent="1"/>
    </xf>
    <xf numFmtId="0" fontId="15" fillId="3" borderId="16" xfId="3" applyFont="1" applyFill="1" applyBorder="1" applyAlignment="1">
      <alignment horizontal="center" vertical="center"/>
    </xf>
    <xf numFmtId="3" fontId="15" fillId="3" borderId="18" xfId="3" applyNumberFormat="1" applyFont="1" applyFill="1" applyBorder="1" applyAlignment="1">
      <alignment horizontal="right" vertical="center" indent="1"/>
    </xf>
    <xf numFmtId="3" fontId="19" fillId="2" borderId="5" xfId="3" applyNumberFormat="1" applyFont="1" applyFill="1" applyBorder="1" applyAlignment="1">
      <alignment horizontal="right" vertical="center" indent="1"/>
    </xf>
    <xf numFmtId="0" fontId="4" fillId="4" borderId="23" xfId="3" applyFont="1" applyFill="1" applyBorder="1" applyAlignment="1">
      <alignment horizontal="center" vertical="center" wrapText="1"/>
    </xf>
    <xf numFmtId="0" fontId="1" fillId="0" borderId="2" xfId="3" applyFont="1" applyBorder="1" applyAlignment="1">
      <alignment horizontal="left" vertical="center" wrapText="1" indent="4"/>
    </xf>
    <xf numFmtId="3" fontId="11" fillId="0" borderId="20" xfId="3" applyNumberFormat="1" applyFont="1" applyFill="1" applyBorder="1" applyAlignment="1">
      <alignment horizontal="right" vertical="center" indent="1"/>
    </xf>
    <xf numFmtId="3" fontId="17" fillId="0" borderId="5" xfId="3" applyNumberFormat="1" applyFont="1" applyFill="1" applyBorder="1" applyAlignment="1">
      <alignment horizontal="right" vertical="center" indent="1"/>
    </xf>
    <xf numFmtId="3" fontId="1" fillId="0" borderId="5" xfId="3" applyNumberFormat="1" applyFont="1" applyFill="1" applyBorder="1" applyAlignment="1">
      <alignment horizontal="right" vertical="center" indent="1"/>
    </xf>
    <xf numFmtId="0" fontId="1" fillId="0" borderId="16" xfId="3" applyFont="1" applyBorder="1" applyAlignment="1">
      <alignment horizontal="center" vertical="center" wrapText="1"/>
    </xf>
    <xf numFmtId="0" fontId="4" fillId="0" borderId="17" xfId="3" applyFont="1" applyFill="1" applyBorder="1" applyAlignment="1">
      <alignment horizontal="center" vertical="center" wrapText="1"/>
    </xf>
    <xf numFmtId="0" fontId="4" fillId="2" borderId="17" xfId="3" applyFont="1" applyFill="1" applyBorder="1" applyAlignment="1">
      <alignment horizontal="center" vertical="center" wrapText="1"/>
    </xf>
    <xf numFmtId="0" fontId="4" fillId="2" borderId="18" xfId="3" applyFont="1" applyFill="1" applyBorder="1" applyAlignment="1">
      <alignment horizontal="center" vertical="center" wrapText="1"/>
    </xf>
    <xf numFmtId="0" fontId="3" fillId="0" borderId="33" xfId="3" applyFont="1" applyBorder="1" applyAlignment="1">
      <alignment vertical="center"/>
    </xf>
    <xf numFmtId="0" fontId="15" fillId="3" borderId="17" xfId="3" applyFont="1" applyFill="1" applyBorder="1" applyAlignment="1">
      <alignment horizontal="center" vertical="center" wrapText="1"/>
    </xf>
    <xf numFmtId="3" fontId="22" fillId="0" borderId="17" xfId="3" applyNumberFormat="1" applyFont="1" applyFill="1" applyBorder="1" applyAlignment="1">
      <alignment horizontal="right" vertical="center" indent="1"/>
    </xf>
    <xf numFmtId="3" fontId="22" fillId="2" borderId="17" xfId="3" applyNumberFormat="1" applyFont="1" applyFill="1" applyBorder="1" applyAlignment="1">
      <alignment horizontal="right" vertical="center" indent="1"/>
    </xf>
    <xf numFmtId="3" fontId="22" fillId="2" borderId="18" xfId="3" applyNumberFormat="1" applyFont="1" applyFill="1" applyBorder="1" applyAlignment="1">
      <alignment horizontal="right" vertical="center" indent="1"/>
    </xf>
    <xf numFmtId="3" fontId="22" fillId="4" borderId="23" xfId="3" applyNumberFormat="1" applyFont="1" applyFill="1" applyBorder="1" applyAlignment="1">
      <alignment horizontal="right" vertical="center" indent="1"/>
    </xf>
    <xf numFmtId="3" fontId="23" fillId="0" borderId="3" xfId="3" applyNumberFormat="1" applyFont="1" applyFill="1" applyBorder="1" applyAlignment="1">
      <alignment horizontal="right" vertical="center" indent="1"/>
    </xf>
    <xf numFmtId="3" fontId="23" fillId="2" borderId="12" xfId="3" applyNumberFormat="1" applyFont="1" applyFill="1" applyBorder="1" applyAlignment="1">
      <alignment horizontal="right" vertical="center" indent="1"/>
    </xf>
    <xf numFmtId="3" fontId="23" fillId="2" borderId="20" xfId="3" applyNumberFormat="1" applyFont="1" applyFill="1" applyBorder="1" applyAlignment="1">
      <alignment horizontal="right" vertical="center" indent="1"/>
    </xf>
    <xf numFmtId="3" fontId="22" fillId="4" borderId="24" xfId="3" applyNumberFormat="1" applyFont="1" applyFill="1" applyBorder="1" applyAlignment="1">
      <alignment horizontal="right" vertical="center" indent="1"/>
    </xf>
    <xf numFmtId="3" fontId="23" fillId="0" borderId="2" xfId="3" applyNumberFormat="1" applyFont="1" applyFill="1" applyBorder="1" applyAlignment="1">
      <alignment horizontal="right" vertical="center" indent="1"/>
    </xf>
    <xf numFmtId="3" fontId="23" fillId="2" borderId="2" xfId="3" applyNumberFormat="1" applyFont="1" applyFill="1" applyBorder="1" applyAlignment="1">
      <alignment horizontal="right" vertical="center" indent="1"/>
    </xf>
    <xf numFmtId="3" fontId="23" fillId="2" borderId="5" xfId="3" applyNumberFormat="1" applyFont="1" applyFill="1" applyBorder="1" applyAlignment="1">
      <alignment horizontal="right" vertical="center" indent="1"/>
    </xf>
    <xf numFmtId="3" fontId="22" fillId="4" borderId="25" xfId="3" applyNumberFormat="1" applyFont="1" applyFill="1" applyBorder="1" applyAlignment="1">
      <alignment horizontal="right" vertical="center" indent="1"/>
    </xf>
    <xf numFmtId="3" fontId="22" fillId="0" borderId="2" xfId="3" applyNumberFormat="1" applyFont="1" applyFill="1" applyBorder="1" applyAlignment="1">
      <alignment horizontal="right" vertical="center" indent="1"/>
    </xf>
    <xf numFmtId="3" fontId="22" fillId="2" borderId="2" xfId="3" applyNumberFormat="1" applyFont="1" applyFill="1" applyBorder="1" applyAlignment="1">
      <alignment horizontal="right" vertical="center" indent="1"/>
    </xf>
    <xf numFmtId="3" fontId="22" fillId="2" borderId="5" xfId="3" applyNumberFormat="1" applyFont="1" applyFill="1" applyBorder="1" applyAlignment="1">
      <alignment horizontal="right" vertical="center" indent="1"/>
    </xf>
    <xf numFmtId="3" fontId="23" fillId="0" borderId="34" xfId="3" applyNumberFormat="1" applyFont="1" applyFill="1" applyBorder="1" applyAlignment="1">
      <alignment horizontal="right" vertical="center" indent="1"/>
    </xf>
    <xf numFmtId="3" fontId="23" fillId="2" borderId="34" xfId="3" applyNumberFormat="1" applyFont="1" applyFill="1" applyBorder="1" applyAlignment="1">
      <alignment horizontal="right" vertical="center" indent="1"/>
    </xf>
    <xf numFmtId="3" fontId="23" fillId="2" borderId="10" xfId="3" applyNumberFormat="1" applyFont="1" applyFill="1" applyBorder="1" applyAlignment="1">
      <alignment horizontal="right" vertical="center" indent="1"/>
    </xf>
    <xf numFmtId="3" fontId="22" fillId="4" borderId="35" xfId="3" applyNumberFormat="1" applyFont="1" applyFill="1" applyBorder="1" applyAlignment="1">
      <alignment horizontal="right" vertical="center" indent="1"/>
    </xf>
    <xf numFmtId="3" fontId="23" fillId="0" borderId="28" xfId="3" applyNumberFormat="1" applyFont="1" applyFill="1" applyBorder="1" applyAlignment="1">
      <alignment horizontal="right" vertical="center" indent="1"/>
    </xf>
    <xf numFmtId="3" fontId="23" fillId="2" borderId="29" xfId="3" applyNumberFormat="1" applyFont="1" applyFill="1" applyBorder="1" applyAlignment="1">
      <alignment horizontal="right" vertical="center" indent="1"/>
    </xf>
    <xf numFmtId="3" fontId="23" fillId="2" borderId="8" xfId="3" applyNumberFormat="1" applyFont="1" applyFill="1" applyBorder="1" applyAlignment="1">
      <alignment horizontal="right" vertical="center" indent="1"/>
    </xf>
    <xf numFmtId="3" fontId="22" fillId="4" borderId="26" xfId="3" applyNumberFormat="1" applyFont="1" applyFill="1" applyBorder="1" applyAlignment="1">
      <alignment horizontal="right" vertical="center" indent="1"/>
    </xf>
    <xf numFmtId="3" fontId="23" fillId="2" borderId="3" xfId="3" applyNumberFormat="1" applyFont="1" applyFill="1" applyBorder="1" applyAlignment="1">
      <alignment horizontal="right" vertical="center" indent="1"/>
    </xf>
    <xf numFmtId="3" fontId="23" fillId="2" borderId="4" xfId="3" applyNumberFormat="1" applyFont="1" applyFill="1" applyBorder="1" applyAlignment="1">
      <alignment horizontal="right" vertical="center" indent="1"/>
    </xf>
    <xf numFmtId="3" fontId="22" fillId="4" borderId="27" xfId="3" applyNumberFormat="1" applyFont="1" applyFill="1" applyBorder="1" applyAlignment="1">
      <alignment horizontal="right" vertical="center" indent="1"/>
    </xf>
    <xf numFmtId="3" fontId="22" fillId="0" borderId="3" xfId="3" applyNumberFormat="1" applyFont="1" applyFill="1" applyBorder="1" applyAlignment="1">
      <alignment horizontal="right" vertical="center" indent="1"/>
    </xf>
    <xf numFmtId="3" fontId="22" fillId="2" borderId="3" xfId="3" applyNumberFormat="1" applyFont="1" applyFill="1" applyBorder="1" applyAlignment="1">
      <alignment horizontal="right" vertical="center" indent="1"/>
    </xf>
    <xf numFmtId="3" fontId="22" fillId="2" borderId="4" xfId="3" applyNumberFormat="1" applyFont="1" applyFill="1" applyBorder="1" applyAlignment="1">
      <alignment horizontal="right" vertical="center" indent="1"/>
    </xf>
    <xf numFmtId="3" fontId="23" fillId="2" borderId="28" xfId="3" applyNumberFormat="1" applyFont="1" applyFill="1" applyBorder="1" applyAlignment="1">
      <alignment horizontal="right" vertical="center" indent="1"/>
    </xf>
    <xf numFmtId="3" fontId="23" fillId="2" borderId="6" xfId="3" applyNumberFormat="1" applyFont="1" applyFill="1" applyBorder="1" applyAlignment="1">
      <alignment horizontal="right" vertical="center" indent="1"/>
    </xf>
    <xf numFmtId="3" fontId="23" fillId="4" borderId="31" xfId="3" applyNumberFormat="1" applyFont="1" applyFill="1" applyBorder="1" applyAlignment="1">
      <alignment horizontal="right" vertical="center" indent="1"/>
    </xf>
    <xf numFmtId="3" fontId="22" fillId="3" borderId="17" xfId="3" applyNumberFormat="1" applyFont="1" applyFill="1" applyBorder="1" applyAlignment="1">
      <alignment horizontal="right" vertical="center" indent="1"/>
    </xf>
    <xf numFmtId="3" fontId="22" fillId="3" borderId="18" xfId="3" applyNumberFormat="1" applyFont="1" applyFill="1" applyBorder="1" applyAlignment="1">
      <alignment horizontal="right" vertical="center" indent="1"/>
    </xf>
    <xf numFmtId="3" fontId="22" fillId="3" borderId="23" xfId="3" applyNumberFormat="1" applyFont="1" applyFill="1" applyBorder="1" applyAlignment="1">
      <alignment horizontal="right" vertical="center" indent="1"/>
    </xf>
    <xf numFmtId="3" fontId="22" fillId="0" borderId="11" xfId="3" applyNumberFormat="1" applyFont="1" applyFill="1" applyBorder="1" applyAlignment="1">
      <alignment horizontal="right" vertical="center" indent="1"/>
    </xf>
    <xf numFmtId="3" fontId="22" fillId="2" borderId="11" xfId="3" applyNumberFormat="1" applyFont="1" applyFill="1" applyBorder="1" applyAlignment="1">
      <alignment horizontal="right" vertical="center" indent="1"/>
    </xf>
    <xf numFmtId="3" fontId="22" fillId="2" borderId="21" xfId="3" applyNumberFormat="1" applyFont="1" applyFill="1" applyBorder="1" applyAlignment="1">
      <alignment horizontal="right" vertical="center" indent="1"/>
    </xf>
    <xf numFmtId="3" fontId="22" fillId="4" borderId="32" xfId="3" applyNumberFormat="1" applyFont="1" applyFill="1" applyBorder="1" applyAlignment="1">
      <alignment horizontal="right" vertical="center" indent="1"/>
    </xf>
    <xf numFmtId="3" fontId="22" fillId="3" borderId="3" xfId="3" applyNumberFormat="1" applyFont="1" applyFill="1" applyBorder="1" applyAlignment="1">
      <alignment horizontal="right" vertical="center" indent="1"/>
    </xf>
    <xf numFmtId="3" fontId="22" fillId="3" borderId="4" xfId="3" applyNumberFormat="1" applyFont="1" applyFill="1" applyBorder="1" applyAlignment="1">
      <alignment horizontal="right" vertical="center" indent="1"/>
    </xf>
    <xf numFmtId="3" fontId="22" fillId="3" borderId="27" xfId="3" applyNumberFormat="1" applyFont="1" applyFill="1" applyBorder="1" applyAlignment="1">
      <alignment horizontal="right" vertical="center" indent="1"/>
    </xf>
    <xf numFmtId="3" fontId="22" fillId="2" borderId="28" xfId="3" applyNumberFormat="1" applyFont="1" applyFill="1" applyBorder="1" applyAlignment="1">
      <alignment horizontal="right" vertical="center" indent="1"/>
    </xf>
    <xf numFmtId="3" fontId="22" fillId="2" borderId="6" xfId="3" applyNumberFormat="1" applyFont="1" applyFill="1" applyBorder="1" applyAlignment="1">
      <alignment horizontal="right" vertical="center" indent="1"/>
    </xf>
    <xf numFmtId="0" fontId="21" fillId="0" borderId="16" xfId="3" applyFont="1" applyBorder="1" applyAlignment="1">
      <alignment horizontal="left" vertical="center" indent="1"/>
    </xf>
    <xf numFmtId="0" fontId="24" fillId="0" borderId="19" xfId="3" applyFont="1" applyBorder="1" applyAlignment="1">
      <alignment horizontal="left" vertical="center" indent="1"/>
    </xf>
    <xf numFmtId="0" fontId="24" fillId="0" borderId="1" xfId="3" applyFont="1" applyBorder="1" applyAlignment="1">
      <alignment horizontal="left" vertical="center" indent="1"/>
    </xf>
    <xf numFmtId="0" fontId="25" fillId="0" borderId="1" xfId="3" applyFont="1" applyBorder="1" applyAlignment="1">
      <alignment horizontal="left" vertical="center" wrapText="1" indent="1"/>
    </xf>
    <xf numFmtId="0" fontId="24" fillId="0" borderId="1" xfId="3" applyFont="1" applyBorder="1" applyAlignment="1">
      <alignment horizontal="left" vertical="center" indent="5"/>
    </xf>
    <xf numFmtId="0" fontId="21" fillId="0" borderId="16" xfId="3" applyFont="1" applyBorder="1" applyAlignment="1">
      <alignment horizontal="left" vertical="center" wrapText="1" indent="1"/>
    </xf>
    <xf numFmtId="0" fontId="20" fillId="0" borderId="1" xfId="3" applyFont="1" applyBorder="1" applyAlignment="1">
      <alignment horizontal="left" vertical="center" indent="1"/>
    </xf>
    <xf numFmtId="0" fontId="20" fillId="0" borderId="1" xfId="3" applyFont="1" applyBorder="1" applyAlignment="1">
      <alignment horizontal="left" vertical="center" wrapText="1" indent="1"/>
    </xf>
    <xf numFmtId="0" fontId="20" fillId="0" borderId="15" xfId="3" applyFont="1" applyBorder="1" applyAlignment="1">
      <alignment horizontal="left" vertical="center" wrapText="1" indent="1"/>
    </xf>
    <xf numFmtId="0" fontId="20" fillId="0" borderId="7" xfId="3" applyFont="1" applyBorder="1" applyAlignment="1">
      <alignment horizontal="left" vertical="center" wrapText="1" indent="1"/>
    </xf>
    <xf numFmtId="0" fontId="21" fillId="0" borderId="22" xfId="3" applyFont="1" applyFill="1" applyBorder="1" applyAlignment="1">
      <alignment horizontal="left" vertical="center" wrapText="1" indent="1"/>
    </xf>
    <xf numFmtId="0" fontId="20" fillId="0" borderId="30" xfId="3" applyFont="1" applyFill="1" applyBorder="1" applyAlignment="1">
      <alignment horizontal="left" vertical="center" wrapText="1" indent="1"/>
    </xf>
    <xf numFmtId="0" fontId="21" fillId="3" borderId="16" xfId="3" applyFont="1" applyFill="1" applyBorder="1" applyAlignment="1">
      <alignment horizontal="left" vertical="center" indent="1"/>
    </xf>
    <xf numFmtId="0" fontId="21" fillId="3" borderId="16" xfId="3" applyFont="1" applyFill="1" applyBorder="1" applyAlignment="1">
      <alignment horizontal="left" vertical="center" wrapText="1" indent="1"/>
    </xf>
    <xf numFmtId="0" fontId="20" fillId="0" borderId="22" xfId="3" applyFont="1" applyBorder="1" applyAlignment="1">
      <alignment horizontal="left" vertical="center" wrapText="1" indent="1"/>
    </xf>
    <xf numFmtId="0" fontId="21" fillId="0" borderId="13" xfId="3" applyFont="1" applyBorder="1" applyAlignment="1">
      <alignment horizontal="left" vertical="center" wrapText="1" indent="1"/>
    </xf>
    <xf numFmtId="0" fontId="21" fillId="3" borderId="22" xfId="3" applyFont="1" applyFill="1" applyBorder="1" applyAlignment="1">
      <alignment horizontal="left" vertical="center" indent="1"/>
    </xf>
    <xf numFmtId="0" fontId="20" fillId="2" borderId="30" xfId="3" applyFont="1" applyFill="1" applyBorder="1" applyAlignment="1">
      <alignment horizontal="left" vertical="center" wrapText="1" indent="1"/>
    </xf>
    <xf numFmtId="0" fontId="21" fillId="3" borderId="16" xfId="3" applyFont="1" applyFill="1" applyBorder="1" applyAlignment="1">
      <alignment horizontal="center" vertical="center"/>
    </xf>
    <xf numFmtId="0" fontId="24" fillId="2" borderId="30" xfId="0" applyFont="1" applyFill="1" applyBorder="1" applyAlignment="1">
      <alignment horizontal="left" wrapText="1" indent="5"/>
    </xf>
    <xf numFmtId="0" fontId="2" fillId="0" borderId="13" xfId="3" applyFont="1" applyBorder="1" applyAlignment="1">
      <alignment horizontal="center" vertical="center" wrapText="1"/>
    </xf>
    <xf numFmtId="0" fontId="2" fillId="0" borderId="19" xfId="3" applyFont="1" applyBorder="1" applyAlignment="1">
      <alignment horizontal="center" vertical="center" wrapText="1"/>
    </xf>
    <xf numFmtId="0" fontId="1" fillId="0" borderId="11" xfId="3" applyFont="1" applyBorder="1" applyAlignment="1">
      <alignment horizontal="center" vertical="center"/>
    </xf>
    <xf numFmtId="0" fontId="1" fillId="0" borderId="12" xfId="3" applyFont="1" applyBorder="1" applyAlignment="1">
      <alignment horizontal="center" vertical="center"/>
    </xf>
    <xf numFmtId="0" fontId="6" fillId="0" borderId="21" xfId="3" applyFont="1" applyFill="1" applyBorder="1" applyAlignment="1">
      <alignment horizontal="center" vertical="center" wrapText="1"/>
    </xf>
    <xf numFmtId="0" fontId="6" fillId="0" borderId="20" xfId="3" applyFont="1" applyFill="1" applyBorder="1" applyAlignment="1">
      <alignment horizontal="center" vertical="center" wrapText="1"/>
    </xf>
    <xf numFmtId="0" fontId="6" fillId="0" borderId="0" xfId="3" applyFont="1" applyAlignment="1">
      <alignment horizontal="center" vertical="center" wrapText="1"/>
    </xf>
    <xf numFmtId="0" fontId="1" fillId="0" borderId="0" xfId="3" applyFont="1" applyAlignment="1">
      <alignment horizontal="left" wrapText="1"/>
    </xf>
    <xf numFmtId="0" fontId="1" fillId="0" borderId="16" xfId="0" applyFont="1" applyBorder="1" applyAlignment="1">
      <alignment vertical="center"/>
    </xf>
    <xf numFmtId="0" fontId="1" fillId="0" borderId="18" xfId="0" applyFont="1" applyBorder="1" applyAlignment="1">
      <alignment horizontal="left" vertical="center" indent="1"/>
    </xf>
    <xf numFmtId="3" fontId="1" fillId="0" borderId="36" xfId="0" applyNumberFormat="1" applyFont="1" applyBorder="1" applyAlignment="1">
      <alignment horizontal="right" vertical="center" indent="1"/>
    </xf>
    <xf numFmtId="0" fontId="0" fillId="0" borderId="16" xfId="0" applyBorder="1" applyAlignment="1">
      <alignment vertical="center"/>
    </xf>
    <xf numFmtId="0" fontId="15" fillId="2" borderId="18" xfId="0" applyFont="1" applyFill="1" applyBorder="1" applyAlignment="1">
      <alignment horizontal="center" vertical="center"/>
    </xf>
    <xf numFmtId="3" fontId="22" fillId="0" borderId="36" xfId="0" applyNumberFormat="1" applyFont="1" applyBorder="1" applyAlignment="1">
      <alignment horizontal="right" vertical="center" indent="1"/>
    </xf>
  </cellXfs>
  <cellStyles count="8">
    <cellStyle name="Dziesiętny 2" xfId="4" xr:uid="{00000000-0005-0000-0000-000000000000}"/>
    <cellStyle name="Dziesiętny 2 2" xfId="6" xr:uid="{00000000-0005-0000-0000-000001000000}"/>
    <cellStyle name="Dziesiętny 3" xfId="7" xr:uid="{00000000-0005-0000-0000-000034000000}"/>
    <cellStyle name="Normalny" xfId="0" builtinId="0"/>
    <cellStyle name="Normalny 2" xfId="3" xr:uid="{00000000-0005-0000-0000-000002000000}"/>
    <cellStyle name="Normalny 3" xfId="2" xr:uid="{00000000-0005-0000-0000-000003000000}"/>
    <cellStyle name="Normalny 4" xfId="1" xr:uid="{00000000-0005-0000-0000-000004000000}"/>
    <cellStyle name="Procentowy 2" xfId="5" xr:uid="{00000000-0005-0000-0000-000005000000}"/>
  </cellStyles>
  <dxfs count="0"/>
  <tableStyles count="0" defaultTableStyle="TableStyleMedium9" defaultPivotStyle="PivotStyleLight16"/>
  <colors>
    <mruColors>
      <color rgb="FFFFFFCC"/>
      <color rgb="FFFFFF99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5"/>
  <sheetViews>
    <sheetView topLeftCell="B4" zoomScale="110" zoomScaleNormal="110" workbookViewId="0">
      <selection activeCell="B26" sqref="B26"/>
    </sheetView>
  </sheetViews>
  <sheetFormatPr defaultColWidth="9.140625" defaultRowHeight="12.75"/>
  <cols>
    <col min="1" max="1" width="8.85546875" style="1" customWidth="1"/>
    <col min="2" max="2" width="76.7109375" style="1" customWidth="1"/>
    <col min="3" max="3" width="17.42578125" style="1" customWidth="1"/>
    <col min="4" max="4" width="17" style="1" customWidth="1"/>
    <col min="5" max="5" width="11" style="1" customWidth="1"/>
    <col min="6" max="16384" width="9.140625" style="1"/>
  </cols>
  <sheetData>
    <row r="1" spans="1:9" ht="16.5" customHeight="1">
      <c r="A1" s="122" t="s">
        <v>27</v>
      </c>
      <c r="B1" s="124" t="s">
        <v>0</v>
      </c>
      <c r="C1" s="126" t="s">
        <v>59</v>
      </c>
    </row>
    <row r="2" spans="1:9" ht="83.25" customHeight="1">
      <c r="A2" s="123"/>
      <c r="B2" s="125"/>
      <c r="C2" s="127"/>
    </row>
    <row r="3" spans="1:9" ht="14.25" customHeight="1">
      <c r="A3" s="13">
        <v>0</v>
      </c>
      <c r="B3" s="14">
        <v>1</v>
      </c>
      <c r="C3" s="15">
        <v>2</v>
      </c>
    </row>
    <row r="4" spans="1:9" ht="39.950000000000003" customHeight="1" thickBot="1">
      <c r="A4" s="16">
        <v>73010</v>
      </c>
      <c r="B4" s="17" t="s">
        <v>18</v>
      </c>
      <c r="C4" s="18">
        <f>C5</f>
        <v>17419000</v>
      </c>
    </row>
    <row r="5" spans="1:9" ht="39" customHeight="1" thickBot="1">
      <c r="A5" s="19" t="s">
        <v>28</v>
      </c>
      <c r="B5" s="20" t="s">
        <v>26</v>
      </c>
      <c r="C5" s="21">
        <v>17419000</v>
      </c>
    </row>
    <row r="6" spans="1:9" ht="33" hidden="1" customHeight="1">
      <c r="A6" s="22"/>
      <c r="B6" s="23" t="s">
        <v>43</v>
      </c>
      <c r="C6" s="24">
        <f>C5-C7</f>
        <v>13489000</v>
      </c>
      <c r="E6" s="2"/>
    </row>
    <row r="7" spans="1:9" ht="30.75" hidden="1" thickBot="1">
      <c r="A7" s="25"/>
      <c r="B7" s="48" t="s">
        <v>52</v>
      </c>
      <c r="C7" s="46">
        <f>'Załącznik nr 3 DO DECYZJI'!B33</f>
        <v>3930000</v>
      </c>
      <c r="E7" s="2"/>
    </row>
    <row r="8" spans="1:9" ht="39.950000000000003" customHeight="1" thickBot="1">
      <c r="A8" s="27">
        <v>73011</v>
      </c>
      <c r="B8" s="28" t="s">
        <v>2</v>
      </c>
      <c r="C8" s="29">
        <f>SUM(C9:C11)</f>
        <v>41044000</v>
      </c>
    </row>
    <row r="9" spans="1:9" ht="41.25" customHeight="1">
      <c r="A9" s="22" t="s">
        <v>28</v>
      </c>
      <c r="B9" s="30" t="s">
        <v>26</v>
      </c>
      <c r="C9" s="49">
        <v>39277000</v>
      </c>
      <c r="D9" s="32"/>
      <c r="E9" s="2"/>
    </row>
    <row r="10" spans="1:9" ht="51.75" hidden="1" customHeight="1">
      <c r="A10" s="34" t="s">
        <v>29</v>
      </c>
      <c r="B10" s="35" t="s">
        <v>32</v>
      </c>
      <c r="C10" s="36">
        <f>'Załącznik nr 3 DO DECYZJI'!C28</f>
        <v>0</v>
      </c>
    </row>
    <row r="11" spans="1:9" ht="59.1" customHeight="1" thickBot="1">
      <c r="A11" s="34" t="s">
        <v>30</v>
      </c>
      <c r="B11" s="37" t="s">
        <v>33</v>
      </c>
      <c r="C11" s="38">
        <v>1767000</v>
      </c>
    </row>
    <row r="12" spans="1:9" ht="74.25" hidden="1" customHeight="1" thickBot="1">
      <c r="A12" s="39" t="s">
        <v>44</v>
      </c>
      <c r="B12" s="37" t="s">
        <v>45</v>
      </c>
      <c r="C12" s="40" t="e">
        <f>'Załącznik nr 3 DO DECYZJI'!#REF!</f>
        <v>#REF!</v>
      </c>
    </row>
    <row r="13" spans="1:9" ht="39.950000000000003" customHeight="1" thickBot="1">
      <c r="A13" s="27">
        <v>73095</v>
      </c>
      <c r="B13" s="41" t="s">
        <v>19</v>
      </c>
      <c r="C13" s="42">
        <f>C14+C20+C19</f>
        <v>33364000</v>
      </c>
    </row>
    <row r="14" spans="1:9" ht="30.75" customHeight="1">
      <c r="A14" s="19" t="s">
        <v>28</v>
      </c>
      <c r="B14" s="20" t="s">
        <v>26</v>
      </c>
      <c r="C14" s="31">
        <f>'Załącznik nr 3 DO DECYZJI'!B34+'Załącznik nr 3 DO DECYZJI'!B29</f>
        <v>30764000</v>
      </c>
    </row>
    <row r="15" spans="1:9" s="6" customFormat="1" ht="27.75" customHeight="1">
      <c r="A15" s="25"/>
      <c r="B15" s="26" t="s">
        <v>55</v>
      </c>
      <c r="C15" s="50">
        <f>30764000-C18</f>
        <v>29490000</v>
      </c>
      <c r="D15" s="5"/>
      <c r="E15" s="5"/>
      <c r="F15" s="128"/>
      <c r="G15" s="128"/>
      <c r="H15" s="128"/>
      <c r="I15" s="128"/>
    </row>
    <row r="16" spans="1:9" s="6" customFormat="1" ht="19.5" hidden="1" customHeight="1">
      <c r="A16" s="25"/>
      <c r="B16" s="26" t="s">
        <v>20</v>
      </c>
      <c r="C16" s="51"/>
      <c r="D16" s="5"/>
      <c r="E16" s="5"/>
      <c r="F16" s="128"/>
      <c r="G16" s="128"/>
      <c r="H16" s="128"/>
      <c r="I16" s="128"/>
    </row>
    <row r="17" spans="1:5" s="6" customFormat="1" ht="33.75" hidden="1" customHeight="1">
      <c r="A17" s="25"/>
      <c r="B17" s="48" t="s">
        <v>52</v>
      </c>
      <c r="C17" s="33"/>
      <c r="E17" s="5"/>
    </row>
    <row r="18" spans="1:5" s="6" customFormat="1" ht="31.5" customHeight="1">
      <c r="A18" s="25"/>
      <c r="B18" s="48" t="s">
        <v>49</v>
      </c>
      <c r="C18" s="33">
        <f>'Załącznik nr 3 DO DECYZJI'!B29</f>
        <v>1274000</v>
      </c>
      <c r="E18" s="5"/>
    </row>
    <row r="19" spans="1:5" ht="52.5" customHeight="1">
      <c r="A19" s="34" t="s">
        <v>29</v>
      </c>
      <c r="B19" s="35" t="s">
        <v>32</v>
      </c>
      <c r="C19" s="43">
        <f>'Załącznik nr 3 DO DECYZJI'!C34</f>
        <v>2000000</v>
      </c>
      <c r="D19" s="2"/>
    </row>
    <row r="20" spans="1:5" ht="67.5" customHeight="1" thickBot="1">
      <c r="A20" s="39" t="s">
        <v>30</v>
      </c>
      <c r="B20" s="37" t="s">
        <v>34</v>
      </c>
      <c r="C20" s="43">
        <f>'Załącznik nr 3 DO DECYZJI'!D34</f>
        <v>600000</v>
      </c>
    </row>
    <row r="21" spans="1:5" ht="52.5" customHeight="1" thickBot="1">
      <c r="A21" s="44"/>
      <c r="B21" s="57" t="s">
        <v>62</v>
      </c>
      <c r="C21" s="45">
        <f>C4+C8+C13</f>
        <v>91827000</v>
      </c>
    </row>
    <row r="22" spans="1:5" ht="24.75" customHeight="1" thickBot="1">
      <c r="A22" s="130"/>
      <c r="B22" s="131" t="s">
        <v>60</v>
      </c>
      <c r="C22" s="132">
        <v>5000</v>
      </c>
    </row>
    <row r="23" spans="1:5" ht="32.25" customHeight="1" thickBot="1">
      <c r="A23" s="133"/>
      <c r="B23" s="134" t="s">
        <v>61</v>
      </c>
      <c r="C23" s="135">
        <f>C21+C22</f>
        <v>91832000</v>
      </c>
    </row>
    <row r="25" spans="1:5">
      <c r="C25" s="2"/>
    </row>
  </sheetData>
  <mergeCells count="4">
    <mergeCell ref="A1:A2"/>
    <mergeCell ref="B1:B2"/>
    <mergeCell ref="C1:C2"/>
    <mergeCell ref="F15:I16"/>
  </mergeCells>
  <printOptions horizontalCentered="1"/>
  <pageMargins left="0.31496062992125984" right="0.11811023622047245" top="1.7322834645669292" bottom="0.15748031496062992" header="0.70866141732283472" footer="0.31496062992125984"/>
  <pageSetup paperSize="9" scale="79" orientation="portrait" verticalDpi="597" r:id="rId1"/>
  <headerFooter>
    <oddHeader xml:space="preserve">&amp;C
&amp;"Arial,Pogrubiony"&amp;14PROJEKT PLANU FINANSOWEGO DLA CZĘŚCI 67 POLSKA AKADEMIA NAUK
W DZIALE 730 SZKOLNICTWO WYŻSZE I NAUKA&amp;RZałącznik Nr 2 
do Decyzji Nr      /2020 Prezesa Polskiej Akademii Nauk&amp;U
&amp;U
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246"/>
  <sheetViews>
    <sheetView tabSelected="1" zoomScale="80" zoomScaleNormal="8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I38" sqref="I38"/>
    </sheetView>
  </sheetViews>
  <sheetFormatPr defaultColWidth="9.140625" defaultRowHeight="12.75"/>
  <cols>
    <col min="1" max="1" width="73.42578125" style="1" customWidth="1"/>
    <col min="2" max="5" width="23.140625" style="4" customWidth="1"/>
    <col min="6" max="16384" width="9.140625" style="1"/>
  </cols>
  <sheetData>
    <row r="1" spans="1:5" ht="111.75" customHeight="1" thickBot="1">
      <c r="A1" s="52" t="s">
        <v>0</v>
      </c>
      <c r="B1" s="53" t="s">
        <v>50</v>
      </c>
      <c r="C1" s="54" t="s">
        <v>58</v>
      </c>
      <c r="D1" s="55" t="s">
        <v>57</v>
      </c>
      <c r="E1" s="47" t="s">
        <v>25</v>
      </c>
    </row>
    <row r="2" spans="1:5" ht="45" customHeight="1" thickBot="1">
      <c r="A2" s="102" t="s">
        <v>1</v>
      </c>
      <c r="B2" s="58">
        <f>SUM(B3:B9)</f>
        <v>27579000</v>
      </c>
      <c r="C2" s="59">
        <f>SUM(C3:C9)</f>
        <v>0</v>
      </c>
      <c r="D2" s="60">
        <f>SUM(D3:D9)</f>
        <v>0</v>
      </c>
      <c r="E2" s="61">
        <f>SUM(E3:E9)</f>
        <v>27579000</v>
      </c>
    </row>
    <row r="3" spans="1:5" ht="25.5" customHeight="1">
      <c r="A3" s="103" t="s">
        <v>13</v>
      </c>
      <c r="B3" s="62">
        <v>6390000</v>
      </c>
      <c r="C3" s="63"/>
      <c r="D3" s="64"/>
      <c r="E3" s="65">
        <f t="shared" ref="E3:E8" si="0">SUM(B3:D3)</f>
        <v>6390000</v>
      </c>
    </row>
    <row r="4" spans="1:5" ht="25.5" customHeight="1">
      <c r="A4" s="104" t="s">
        <v>7</v>
      </c>
      <c r="B4" s="66">
        <v>4669000</v>
      </c>
      <c r="C4" s="67"/>
      <c r="D4" s="68"/>
      <c r="E4" s="69">
        <f t="shared" si="0"/>
        <v>4669000</v>
      </c>
    </row>
    <row r="5" spans="1:5" ht="25.5" customHeight="1">
      <c r="A5" s="104" t="s">
        <v>8</v>
      </c>
      <c r="B5" s="66">
        <v>2011000</v>
      </c>
      <c r="C5" s="67"/>
      <c r="D5" s="68"/>
      <c r="E5" s="69">
        <f t="shared" si="0"/>
        <v>2011000</v>
      </c>
    </row>
    <row r="6" spans="1:5" ht="25.5" customHeight="1">
      <c r="A6" s="104" t="s">
        <v>4</v>
      </c>
      <c r="B6" s="66">
        <v>701000</v>
      </c>
      <c r="C6" s="67"/>
      <c r="D6" s="68"/>
      <c r="E6" s="69">
        <f t="shared" si="0"/>
        <v>701000</v>
      </c>
    </row>
    <row r="7" spans="1:5" ht="25.5" customHeight="1">
      <c r="A7" s="104" t="s">
        <v>9</v>
      </c>
      <c r="B7" s="66">
        <v>3202000</v>
      </c>
      <c r="C7" s="67"/>
      <c r="D7" s="68"/>
      <c r="E7" s="69">
        <f t="shared" si="0"/>
        <v>3202000</v>
      </c>
    </row>
    <row r="8" spans="1:5" ht="25.5" customHeight="1">
      <c r="A8" s="104" t="s">
        <v>48</v>
      </c>
      <c r="B8" s="66">
        <v>1896000</v>
      </c>
      <c r="C8" s="67"/>
      <c r="D8" s="68"/>
      <c r="E8" s="69">
        <f t="shared" si="0"/>
        <v>1896000</v>
      </c>
    </row>
    <row r="9" spans="1:5" s="3" customFormat="1" ht="30" customHeight="1">
      <c r="A9" s="105" t="s">
        <v>14</v>
      </c>
      <c r="B9" s="70">
        <f>SUM(B10:B16)</f>
        <v>8710000</v>
      </c>
      <c r="C9" s="71">
        <f t="shared" ref="C9:D9" si="1">SUM(C10:C15)</f>
        <v>0</v>
      </c>
      <c r="D9" s="72">
        <f t="shared" si="1"/>
        <v>0</v>
      </c>
      <c r="E9" s="69">
        <f>SUM(E10:E16)</f>
        <v>8710000</v>
      </c>
    </row>
    <row r="10" spans="1:5" ht="26.1" customHeight="1">
      <c r="A10" s="106" t="s">
        <v>35</v>
      </c>
      <c r="B10" s="66">
        <v>1965500</v>
      </c>
      <c r="C10" s="67"/>
      <c r="D10" s="68"/>
      <c r="E10" s="69">
        <f t="shared" ref="E10:E16" si="2">SUM(B10:D10)</f>
        <v>1965500</v>
      </c>
    </row>
    <row r="11" spans="1:5" ht="26.1" customHeight="1">
      <c r="A11" s="106" t="s">
        <v>36</v>
      </c>
      <c r="B11" s="66">
        <v>853000</v>
      </c>
      <c r="C11" s="67"/>
      <c r="D11" s="68"/>
      <c r="E11" s="69">
        <f t="shared" si="2"/>
        <v>853000</v>
      </c>
    </row>
    <row r="12" spans="1:5" ht="26.1" customHeight="1">
      <c r="A12" s="106" t="s">
        <v>40</v>
      </c>
      <c r="B12" s="66">
        <v>589400</v>
      </c>
      <c r="C12" s="67"/>
      <c r="D12" s="68"/>
      <c r="E12" s="69">
        <f t="shared" si="2"/>
        <v>589400</v>
      </c>
    </row>
    <row r="13" spans="1:5" ht="26.1" customHeight="1">
      <c r="A13" s="106" t="s">
        <v>37</v>
      </c>
      <c r="B13" s="66">
        <v>1486000</v>
      </c>
      <c r="C13" s="67"/>
      <c r="D13" s="68"/>
      <c r="E13" s="69">
        <f t="shared" si="2"/>
        <v>1486000</v>
      </c>
    </row>
    <row r="14" spans="1:5" ht="26.1" customHeight="1">
      <c r="A14" s="106" t="s">
        <v>38</v>
      </c>
      <c r="B14" s="66">
        <v>1069500</v>
      </c>
      <c r="C14" s="67"/>
      <c r="D14" s="68"/>
      <c r="E14" s="69">
        <f t="shared" si="2"/>
        <v>1069500</v>
      </c>
    </row>
    <row r="15" spans="1:5" ht="26.1" customHeight="1">
      <c r="A15" s="106" t="s">
        <v>39</v>
      </c>
      <c r="B15" s="66">
        <v>1576000</v>
      </c>
      <c r="C15" s="67"/>
      <c r="D15" s="68"/>
      <c r="E15" s="69">
        <f t="shared" si="2"/>
        <v>1576000</v>
      </c>
    </row>
    <row r="16" spans="1:5" ht="31.5" customHeight="1" thickBot="1">
      <c r="A16" s="121" t="s">
        <v>51</v>
      </c>
      <c r="B16" s="73">
        <f>1220600-50000</f>
        <v>1170600</v>
      </c>
      <c r="C16" s="74"/>
      <c r="D16" s="75"/>
      <c r="E16" s="76">
        <f t="shared" si="2"/>
        <v>1170600</v>
      </c>
    </row>
    <row r="17" spans="1:5" ht="53.25" customHeight="1" thickBot="1">
      <c r="A17" s="107" t="s">
        <v>15</v>
      </c>
      <c r="B17" s="58">
        <f t="shared" ref="B17:E17" si="3">SUM(B18:B19)</f>
        <v>7349000</v>
      </c>
      <c r="C17" s="59">
        <f t="shared" si="3"/>
        <v>0</v>
      </c>
      <c r="D17" s="60">
        <f t="shared" si="3"/>
        <v>0</v>
      </c>
      <c r="E17" s="61">
        <f t="shared" si="3"/>
        <v>7349000</v>
      </c>
    </row>
    <row r="18" spans="1:5" ht="28.5" customHeight="1">
      <c r="A18" s="108" t="s">
        <v>5</v>
      </c>
      <c r="B18" s="66">
        <v>1674000</v>
      </c>
      <c r="C18" s="67"/>
      <c r="D18" s="68"/>
      <c r="E18" s="69">
        <f>SUM(B18:D18)</f>
        <v>1674000</v>
      </c>
    </row>
    <row r="19" spans="1:5" ht="41.45" customHeight="1" thickBot="1">
      <c r="A19" s="109" t="s">
        <v>6</v>
      </c>
      <c r="B19" s="77">
        <v>5675000</v>
      </c>
      <c r="C19" s="78"/>
      <c r="D19" s="79"/>
      <c r="E19" s="80">
        <f>SUM(B19:D19)</f>
        <v>5675000</v>
      </c>
    </row>
    <row r="20" spans="1:5" s="4" customFormat="1" ht="41.25" customHeight="1" thickBot="1">
      <c r="A20" s="107" t="s">
        <v>3</v>
      </c>
      <c r="B20" s="58">
        <f t="shared" ref="B20:E20" si="4">SUM(B21:B25)</f>
        <v>2542000</v>
      </c>
      <c r="C20" s="59">
        <f t="shared" si="4"/>
        <v>0</v>
      </c>
      <c r="D20" s="60">
        <f t="shared" si="4"/>
        <v>0</v>
      </c>
      <c r="E20" s="61">
        <f t="shared" si="4"/>
        <v>2542000</v>
      </c>
    </row>
    <row r="21" spans="1:5" ht="25.5" customHeight="1">
      <c r="A21" s="110" t="s">
        <v>46</v>
      </c>
      <c r="B21" s="62">
        <f>1423000+100000</f>
        <v>1523000</v>
      </c>
      <c r="C21" s="81"/>
      <c r="D21" s="82"/>
      <c r="E21" s="83">
        <f t="shared" ref="E21:E27" si="5">SUM(B21:D21)</f>
        <v>1523000</v>
      </c>
    </row>
    <row r="22" spans="1:5" s="6" customFormat="1" ht="25.5" customHeight="1">
      <c r="A22" s="111" t="s">
        <v>11</v>
      </c>
      <c r="B22" s="66">
        <v>517000</v>
      </c>
      <c r="C22" s="67"/>
      <c r="D22" s="68"/>
      <c r="E22" s="69">
        <f t="shared" si="5"/>
        <v>517000</v>
      </c>
    </row>
    <row r="23" spans="1:5" s="6" customFormat="1" ht="25.5" customHeight="1">
      <c r="A23" s="111" t="s">
        <v>22</v>
      </c>
      <c r="B23" s="66">
        <v>21000</v>
      </c>
      <c r="C23" s="78"/>
      <c r="D23" s="79"/>
      <c r="E23" s="80">
        <f t="shared" si="5"/>
        <v>21000</v>
      </c>
    </row>
    <row r="24" spans="1:5" ht="25.5" customHeight="1">
      <c r="A24" s="111" t="s">
        <v>23</v>
      </c>
      <c r="B24" s="66">
        <v>0</v>
      </c>
      <c r="C24" s="78"/>
      <c r="D24" s="79"/>
      <c r="E24" s="80">
        <f t="shared" si="5"/>
        <v>0</v>
      </c>
    </row>
    <row r="25" spans="1:5" ht="25.5" customHeight="1" thickBot="1">
      <c r="A25" s="111" t="s">
        <v>12</v>
      </c>
      <c r="B25" s="66">
        <v>481000</v>
      </c>
      <c r="C25" s="78"/>
      <c r="D25" s="79"/>
      <c r="E25" s="80">
        <f t="shared" si="5"/>
        <v>481000</v>
      </c>
    </row>
    <row r="26" spans="1:5" s="7" customFormat="1" ht="39.75" customHeight="1" thickBot="1">
      <c r="A26" s="112" t="s">
        <v>56</v>
      </c>
      <c r="B26" s="84">
        <f>39277000-(B2+B17+B20)</f>
        <v>1807000</v>
      </c>
      <c r="C26" s="85"/>
      <c r="D26" s="86">
        <v>1767000</v>
      </c>
      <c r="E26" s="83">
        <f t="shared" si="5"/>
        <v>3574000</v>
      </c>
    </row>
    <row r="27" spans="1:5" s="7" customFormat="1" ht="25.5" hidden="1" customHeight="1" thickBot="1">
      <c r="A27" s="113" t="s">
        <v>42</v>
      </c>
      <c r="B27" s="77"/>
      <c r="C27" s="87"/>
      <c r="D27" s="88"/>
      <c r="E27" s="89">
        <f t="shared" si="5"/>
        <v>0</v>
      </c>
    </row>
    <row r="28" spans="1:5" ht="36.75" customHeight="1" thickBot="1">
      <c r="A28" s="114" t="s">
        <v>10</v>
      </c>
      <c r="B28" s="90">
        <f t="shared" ref="B28:E28" si="6">B2+B17+B20+B26</f>
        <v>39277000</v>
      </c>
      <c r="C28" s="90">
        <f t="shared" si="6"/>
        <v>0</v>
      </c>
      <c r="D28" s="91">
        <f t="shared" si="6"/>
        <v>1767000</v>
      </c>
      <c r="E28" s="92">
        <f t="shared" si="6"/>
        <v>41044000</v>
      </c>
    </row>
    <row r="29" spans="1:5" s="8" customFormat="1" ht="42.75" customHeight="1" thickBot="1">
      <c r="A29" s="115" t="s">
        <v>47</v>
      </c>
      <c r="B29" s="90">
        <f>SUM(B30:B30)</f>
        <v>1274000</v>
      </c>
      <c r="C29" s="90">
        <f>SUM(C30:C30)</f>
        <v>0</v>
      </c>
      <c r="D29" s="91">
        <f>SUM(D30:D30)</f>
        <v>0</v>
      </c>
      <c r="E29" s="92">
        <f>SUM(E30:E30)</f>
        <v>1274000</v>
      </c>
    </row>
    <row r="30" spans="1:5" s="9" customFormat="1" ht="25.5" customHeight="1" thickBot="1">
      <c r="A30" s="116" t="s">
        <v>24</v>
      </c>
      <c r="B30" s="62">
        <v>1274000</v>
      </c>
      <c r="C30" s="81"/>
      <c r="D30" s="82"/>
      <c r="E30" s="83">
        <f>SUM(B30:D30)</f>
        <v>1274000</v>
      </c>
    </row>
    <row r="31" spans="1:5" s="10" customFormat="1" ht="48" customHeight="1" thickBot="1">
      <c r="A31" s="117" t="s">
        <v>41</v>
      </c>
      <c r="B31" s="93">
        <f>B32+B34</f>
        <v>46909000</v>
      </c>
      <c r="C31" s="94">
        <f>C32+C34</f>
        <v>2000000</v>
      </c>
      <c r="D31" s="95">
        <f>D32+D34</f>
        <v>600000</v>
      </c>
      <c r="E31" s="96">
        <f>E32+E34</f>
        <v>49509000</v>
      </c>
    </row>
    <row r="32" spans="1:5" s="56" customFormat="1" ht="42.75" customHeight="1" thickBot="1">
      <c r="A32" s="118" t="s">
        <v>16</v>
      </c>
      <c r="B32" s="97">
        <v>17419000</v>
      </c>
      <c r="C32" s="97"/>
      <c r="D32" s="98"/>
      <c r="E32" s="99">
        <f>SUM(B32:D32)</f>
        <v>17419000</v>
      </c>
    </row>
    <row r="33" spans="1:5" s="8" customFormat="1" ht="39.75" hidden="1" customHeight="1" thickBot="1">
      <c r="A33" s="119" t="s">
        <v>53</v>
      </c>
      <c r="B33" s="87">
        <v>3930000</v>
      </c>
      <c r="C33" s="100"/>
      <c r="D33" s="101"/>
      <c r="E33" s="89">
        <f>SUM(B33:D33)</f>
        <v>3930000</v>
      </c>
    </row>
    <row r="34" spans="1:5" s="8" customFormat="1" ht="42.75" customHeight="1" thickBot="1">
      <c r="A34" s="118" t="s">
        <v>17</v>
      </c>
      <c r="B34" s="97">
        <f>30764000-B30</f>
        <v>29490000</v>
      </c>
      <c r="C34" s="97">
        <v>2000000</v>
      </c>
      <c r="D34" s="98">
        <v>600000</v>
      </c>
      <c r="E34" s="99">
        <f>SUM(B34:D34)</f>
        <v>32090000</v>
      </c>
    </row>
    <row r="35" spans="1:5" s="8" customFormat="1" ht="36" hidden="1" customHeight="1" thickBot="1">
      <c r="A35" s="119" t="s">
        <v>54</v>
      </c>
      <c r="B35" s="87">
        <v>1230000</v>
      </c>
      <c r="C35" s="100"/>
      <c r="D35" s="101"/>
      <c r="E35" s="89">
        <f>SUM(B35:D35)</f>
        <v>1230000</v>
      </c>
    </row>
    <row r="36" spans="1:5" s="8" customFormat="1" ht="42.75" customHeight="1" thickBot="1">
      <c r="A36" s="120" t="s">
        <v>21</v>
      </c>
      <c r="B36" s="90">
        <f>B28+B29+B32+B34</f>
        <v>87460000</v>
      </c>
      <c r="C36" s="90">
        <f>C28+C29+C32+C34</f>
        <v>2000000</v>
      </c>
      <c r="D36" s="91">
        <f>D28+D29+D32+D34</f>
        <v>2367000</v>
      </c>
      <c r="E36" s="91">
        <f>E28+E29+E32+E34</f>
        <v>91827000</v>
      </c>
    </row>
    <row r="37" spans="1:5" ht="22.5" hidden="1" customHeight="1">
      <c r="A37" s="11" t="s">
        <v>31</v>
      </c>
      <c r="B37" s="12"/>
      <c r="C37" s="12"/>
      <c r="D37" s="12"/>
      <c r="E37" s="12"/>
    </row>
    <row r="38" spans="1:5" ht="33" customHeight="1">
      <c r="A38" s="129"/>
      <c r="B38" s="129"/>
      <c r="C38" s="129"/>
      <c r="D38" s="129"/>
      <c r="E38" s="129"/>
    </row>
    <row r="39" spans="1:5" ht="15.75">
      <c r="B39" s="12">
        <v>80293000</v>
      </c>
      <c r="C39" s="12">
        <v>158000</v>
      </c>
      <c r="D39" s="12">
        <v>2340000</v>
      </c>
      <c r="E39" s="12">
        <v>83187000</v>
      </c>
    </row>
    <row r="40" spans="1:5" ht="15.75">
      <c r="B40" s="12">
        <f>B39-B36</f>
        <v>-7167000</v>
      </c>
      <c r="C40" s="12">
        <f t="shared" ref="C40:E40" si="7">C39-C36</f>
        <v>-1842000</v>
      </c>
      <c r="D40" s="12">
        <f t="shared" si="7"/>
        <v>-27000</v>
      </c>
      <c r="E40" s="12">
        <f t="shared" si="7"/>
        <v>-8640000</v>
      </c>
    </row>
    <row r="41" spans="1:5" ht="15.75">
      <c r="B41" s="12"/>
      <c r="C41" s="12"/>
      <c r="D41" s="12"/>
      <c r="E41" s="12"/>
    </row>
    <row r="42" spans="1:5" ht="15.75">
      <c r="B42" s="12">
        <f>B29+B34</f>
        <v>30764000</v>
      </c>
      <c r="C42" s="12"/>
      <c r="D42" s="12"/>
      <c r="E42" s="12"/>
    </row>
    <row r="43" spans="1:5" ht="15.75">
      <c r="B43" s="12"/>
      <c r="C43" s="12"/>
      <c r="D43" s="12"/>
      <c r="E43" s="12">
        <f>E29+E34</f>
        <v>33364000</v>
      </c>
    </row>
    <row r="44" spans="1:5" ht="15.75">
      <c r="B44" s="12"/>
      <c r="C44" s="12"/>
      <c r="D44" s="12"/>
      <c r="E44" s="12"/>
    </row>
    <row r="45" spans="1:5" ht="15.75">
      <c r="B45" s="12"/>
      <c r="C45" s="12">
        <f>E32</f>
        <v>17419000</v>
      </c>
      <c r="D45" s="12"/>
      <c r="E45" s="12"/>
    </row>
    <row r="46" spans="1:5" ht="15.75">
      <c r="B46" s="12"/>
      <c r="C46" s="12" t="e">
        <f>E2-E8-E9+E17+E20+E26+'Załącznik nr 2'!C15+'Załącznik nr 2'!C17+'Załącznik nr 2'!#REF!+'Załącznik nr 2'!C19+'Załącznik nr 2'!C20</f>
        <v>#REF!</v>
      </c>
      <c r="D46" s="12"/>
      <c r="E46" s="12"/>
    </row>
    <row r="47" spans="1:5" ht="15.75">
      <c r="B47" s="12"/>
      <c r="C47" s="12">
        <f>B29+'Załącznik nr 2'!C16+E8+E9</f>
        <v>11880000</v>
      </c>
      <c r="D47" s="12"/>
      <c r="E47" s="12"/>
    </row>
    <row r="48" spans="1:5" ht="15.75">
      <c r="B48" s="12"/>
      <c r="C48" s="12" t="e">
        <f>SUM(C45:C47)</f>
        <v>#REF!</v>
      </c>
      <c r="D48" s="12"/>
      <c r="E48" s="12"/>
    </row>
    <row r="49" spans="2:5" ht="15.75">
      <c r="B49" s="12"/>
      <c r="C49" s="12"/>
      <c r="D49" s="12"/>
      <c r="E49" s="12"/>
    </row>
    <row r="50" spans="2:5" ht="15.75">
      <c r="B50" s="12"/>
      <c r="C50" s="12"/>
      <c r="D50" s="12"/>
      <c r="E50" s="12"/>
    </row>
    <row r="51" spans="2:5" ht="15.75">
      <c r="B51" s="12"/>
      <c r="C51" s="12"/>
      <c r="D51" s="12"/>
      <c r="E51" s="12"/>
    </row>
    <row r="52" spans="2:5" ht="15.75">
      <c r="B52" s="12"/>
      <c r="C52" s="12"/>
      <c r="D52" s="12"/>
      <c r="E52" s="12"/>
    </row>
    <row r="53" spans="2:5" ht="15.75">
      <c r="B53" s="12"/>
      <c r="C53" s="12"/>
      <c r="D53" s="12"/>
      <c r="E53" s="12"/>
    </row>
    <row r="54" spans="2:5" ht="15.75">
      <c r="B54" s="12"/>
      <c r="C54" s="12"/>
      <c r="D54" s="12"/>
      <c r="E54" s="12"/>
    </row>
    <row r="55" spans="2:5" ht="15.75">
      <c r="B55" s="12"/>
      <c r="C55" s="12"/>
      <c r="D55" s="12"/>
      <c r="E55" s="12"/>
    </row>
    <row r="56" spans="2:5" ht="15.75">
      <c r="B56" s="12"/>
      <c r="C56" s="12"/>
      <c r="D56" s="12"/>
      <c r="E56" s="12"/>
    </row>
    <row r="57" spans="2:5" ht="15.75">
      <c r="B57" s="12"/>
      <c r="C57" s="12"/>
      <c r="D57" s="12"/>
      <c r="E57" s="12"/>
    </row>
    <row r="58" spans="2:5" ht="15.75">
      <c r="B58" s="12"/>
      <c r="C58" s="12"/>
      <c r="D58" s="12"/>
      <c r="E58" s="12"/>
    </row>
    <row r="59" spans="2:5" ht="15.75">
      <c r="B59" s="12"/>
      <c r="C59" s="12"/>
      <c r="D59" s="12"/>
      <c r="E59" s="12"/>
    </row>
    <row r="60" spans="2:5" ht="15.75">
      <c r="B60" s="12"/>
      <c r="C60" s="12"/>
      <c r="D60" s="12"/>
      <c r="E60" s="12"/>
    </row>
    <row r="61" spans="2:5" ht="15.75">
      <c r="B61" s="12"/>
      <c r="C61" s="12"/>
      <c r="D61" s="12"/>
      <c r="E61" s="12"/>
    </row>
    <row r="62" spans="2:5" ht="15.75">
      <c r="B62" s="12"/>
      <c r="C62" s="12"/>
      <c r="D62" s="12"/>
      <c r="E62" s="12"/>
    </row>
    <row r="63" spans="2:5" ht="15.75">
      <c r="B63" s="12"/>
      <c r="C63" s="12"/>
      <c r="D63" s="12"/>
      <c r="E63" s="12"/>
    </row>
    <row r="64" spans="2:5" ht="15.75">
      <c r="B64" s="12"/>
      <c r="C64" s="12"/>
      <c r="D64" s="12"/>
      <c r="E64" s="12"/>
    </row>
    <row r="65" spans="2:5" ht="15.75">
      <c r="B65" s="12"/>
      <c r="C65" s="12"/>
      <c r="D65" s="12"/>
      <c r="E65" s="12"/>
    </row>
    <row r="66" spans="2:5" ht="15.75">
      <c r="B66" s="12"/>
      <c r="C66" s="12"/>
      <c r="D66" s="12"/>
      <c r="E66" s="12"/>
    </row>
    <row r="67" spans="2:5" ht="15.75">
      <c r="B67" s="12"/>
      <c r="C67" s="12"/>
      <c r="D67" s="12"/>
      <c r="E67" s="12"/>
    </row>
    <row r="68" spans="2:5" ht="15.75">
      <c r="B68" s="12"/>
      <c r="C68" s="12"/>
      <c r="D68" s="12"/>
      <c r="E68" s="12"/>
    </row>
    <row r="69" spans="2:5" ht="15.75">
      <c r="B69" s="12"/>
      <c r="C69" s="12"/>
      <c r="D69" s="12"/>
      <c r="E69" s="12"/>
    </row>
    <row r="70" spans="2:5" ht="15.75">
      <c r="B70" s="12"/>
      <c r="C70" s="12"/>
      <c r="D70" s="12"/>
      <c r="E70" s="12"/>
    </row>
    <row r="71" spans="2:5" ht="15.75">
      <c r="B71" s="12"/>
      <c r="C71" s="12"/>
      <c r="D71" s="12"/>
      <c r="E71" s="12"/>
    </row>
    <row r="72" spans="2:5" ht="15.75">
      <c r="B72" s="12"/>
      <c r="C72" s="12"/>
      <c r="D72" s="12"/>
      <c r="E72" s="12"/>
    </row>
    <row r="73" spans="2:5" ht="15.75">
      <c r="B73" s="12"/>
      <c r="C73" s="12"/>
      <c r="D73" s="12"/>
      <c r="E73" s="12"/>
    </row>
    <row r="74" spans="2:5" ht="15.75">
      <c r="B74" s="12"/>
      <c r="C74" s="12"/>
      <c r="D74" s="12"/>
      <c r="E74" s="12"/>
    </row>
    <row r="75" spans="2:5" ht="15.75">
      <c r="B75" s="12"/>
      <c r="C75" s="12"/>
      <c r="D75" s="12"/>
      <c r="E75" s="12"/>
    </row>
    <row r="76" spans="2:5" ht="15.75">
      <c r="B76" s="12"/>
      <c r="C76" s="12"/>
      <c r="D76" s="12"/>
      <c r="E76" s="12"/>
    </row>
    <row r="77" spans="2:5" ht="15.75">
      <c r="B77" s="12"/>
      <c r="C77" s="12"/>
      <c r="D77" s="12"/>
      <c r="E77" s="12"/>
    </row>
    <row r="78" spans="2:5" ht="15.75">
      <c r="B78" s="12"/>
      <c r="C78" s="12"/>
      <c r="D78" s="12"/>
      <c r="E78" s="12"/>
    </row>
    <row r="79" spans="2:5" ht="15.75">
      <c r="B79" s="12"/>
      <c r="C79" s="12"/>
      <c r="D79" s="12"/>
      <c r="E79" s="12"/>
    </row>
    <row r="80" spans="2:5" ht="15.75">
      <c r="B80" s="12"/>
      <c r="C80" s="12"/>
      <c r="D80" s="12"/>
      <c r="E80" s="12"/>
    </row>
    <row r="81" spans="2:5" ht="15.75">
      <c r="B81" s="12"/>
      <c r="C81" s="12"/>
      <c r="D81" s="12"/>
      <c r="E81" s="12"/>
    </row>
    <row r="82" spans="2:5" ht="15.75">
      <c r="B82" s="12"/>
      <c r="C82" s="12"/>
      <c r="D82" s="12"/>
      <c r="E82" s="12"/>
    </row>
    <row r="83" spans="2:5" ht="15.75">
      <c r="B83" s="12"/>
      <c r="C83" s="12"/>
      <c r="D83" s="12"/>
      <c r="E83" s="12"/>
    </row>
    <row r="84" spans="2:5" ht="15.75">
      <c r="B84" s="12"/>
      <c r="C84" s="12"/>
      <c r="D84" s="12"/>
      <c r="E84" s="12"/>
    </row>
    <row r="85" spans="2:5" ht="15.75">
      <c r="B85" s="12"/>
      <c r="C85" s="12"/>
      <c r="D85" s="12"/>
      <c r="E85" s="12"/>
    </row>
    <row r="86" spans="2:5" ht="15.75">
      <c r="B86" s="12"/>
      <c r="C86" s="12"/>
      <c r="D86" s="12"/>
      <c r="E86" s="12"/>
    </row>
    <row r="87" spans="2:5" ht="15.75">
      <c r="B87" s="12"/>
      <c r="C87" s="12"/>
      <c r="D87" s="12"/>
      <c r="E87" s="12"/>
    </row>
    <row r="88" spans="2:5" ht="15.75">
      <c r="B88" s="12"/>
      <c r="C88" s="12"/>
      <c r="D88" s="12"/>
      <c r="E88" s="12"/>
    </row>
    <row r="89" spans="2:5" ht="15.75">
      <c r="B89" s="12"/>
      <c r="C89" s="12"/>
      <c r="D89" s="12"/>
      <c r="E89" s="12"/>
    </row>
    <row r="90" spans="2:5" ht="15.75">
      <c r="B90" s="12"/>
      <c r="C90" s="12"/>
      <c r="D90" s="12"/>
      <c r="E90" s="12"/>
    </row>
    <row r="91" spans="2:5" ht="15.75">
      <c r="B91" s="12"/>
      <c r="C91" s="12"/>
      <c r="D91" s="12"/>
      <c r="E91" s="12"/>
    </row>
    <row r="92" spans="2:5" ht="15.75">
      <c r="B92" s="12"/>
      <c r="C92" s="12"/>
      <c r="D92" s="12"/>
      <c r="E92" s="12"/>
    </row>
    <row r="93" spans="2:5" ht="15.75">
      <c r="B93" s="12"/>
      <c r="C93" s="12"/>
      <c r="D93" s="12"/>
      <c r="E93" s="12"/>
    </row>
    <row r="94" spans="2:5" ht="15.75">
      <c r="B94" s="12"/>
      <c r="C94" s="12"/>
      <c r="D94" s="12"/>
      <c r="E94" s="12"/>
    </row>
    <row r="95" spans="2:5" ht="15.75">
      <c r="B95" s="12"/>
      <c r="C95" s="12"/>
      <c r="D95" s="12"/>
      <c r="E95" s="12"/>
    </row>
    <row r="96" spans="2:5" ht="15.75">
      <c r="B96" s="12"/>
      <c r="C96" s="12"/>
      <c r="D96" s="12"/>
      <c r="E96" s="12"/>
    </row>
    <row r="97" spans="2:5" ht="15.75">
      <c r="B97" s="12"/>
      <c r="C97" s="12"/>
      <c r="D97" s="12"/>
      <c r="E97" s="12"/>
    </row>
    <row r="98" spans="2:5" ht="15.75">
      <c r="B98" s="12"/>
      <c r="C98" s="12"/>
      <c r="D98" s="12"/>
      <c r="E98" s="12"/>
    </row>
    <row r="99" spans="2:5" ht="15.75">
      <c r="B99" s="12"/>
      <c r="C99" s="12"/>
      <c r="D99" s="12"/>
      <c r="E99" s="12"/>
    </row>
    <row r="100" spans="2:5" ht="15.75">
      <c r="B100" s="12"/>
      <c r="C100" s="12"/>
      <c r="D100" s="12"/>
      <c r="E100" s="12"/>
    </row>
    <row r="101" spans="2:5" ht="15.75">
      <c r="B101" s="12"/>
      <c r="C101" s="12"/>
      <c r="D101" s="12"/>
      <c r="E101" s="12"/>
    </row>
    <row r="102" spans="2:5" ht="15.75">
      <c r="B102" s="12"/>
      <c r="C102" s="12"/>
      <c r="D102" s="12"/>
      <c r="E102" s="12"/>
    </row>
    <row r="103" spans="2:5" ht="15.75">
      <c r="B103" s="12"/>
      <c r="C103" s="12"/>
      <c r="D103" s="12"/>
      <c r="E103" s="12"/>
    </row>
    <row r="104" spans="2:5" ht="15.75">
      <c r="B104" s="12"/>
      <c r="C104" s="12"/>
      <c r="D104" s="12"/>
      <c r="E104" s="12"/>
    </row>
    <row r="105" spans="2:5" ht="15.75">
      <c r="B105" s="12"/>
      <c r="C105" s="12"/>
      <c r="D105" s="12"/>
      <c r="E105" s="12"/>
    </row>
    <row r="106" spans="2:5" ht="15.75">
      <c r="B106" s="12"/>
      <c r="C106" s="12"/>
      <c r="D106" s="12"/>
      <c r="E106" s="12"/>
    </row>
    <row r="107" spans="2:5" ht="15.75">
      <c r="B107" s="12"/>
      <c r="C107" s="12"/>
      <c r="D107" s="12"/>
      <c r="E107" s="12"/>
    </row>
    <row r="108" spans="2:5" ht="15.75">
      <c r="B108" s="12"/>
      <c r="C108" s="12"/>
      <c r="D108" s="12"/>
      <c r="E108" s="12"/>
    </row>
    <row r="109" spans="2:5" ht="15.75">
      <c r="B109" s="12"/>
      <c r="C109" s="12"/>
      <c r="D109" s="12"/>
      <c r="E109" s="12"/>
    </row>
    <row r="110" spans="2:5" ht="15.75">
      <c r="B110" s="12"/>
      <c r="C110" s="12"/>
      <c r="D110" s="12"/>
      <c r="E110" s="12"/>
    </row>
    <row r="111" spans="2:5" ht="15.75">
      <c r="B111" s="12"/>
      <c r="C111" s="12"/>
      <c r="D111" s="12"/>
      <c r="E111" s="12"/>
    </row>
    <row r="112" spans="2:5" ht="15.75">
      <c r="B112" s="12"/>
      <c r="C112" s="12"/>
      <c r="D112" s="12"/>
      <c r="E112" s="12"/>
    </row>
    <row r="113" spans="2:5" ht="15.75">
      <c r="B113" s="12"/>
      <c r="C113" s="12"/>
      <c r="D113" s="12"/>
      <c r="E113" s="12"/>
    </row>
    <row r="114" spans="2:5" ht="15.75">
      <c r="B114" s="12"/>
      <c r="C114" s="12"/>
      <c r="D114" s="12"/>
      <c r="E114" s="12"/>
    </row>
    <row r="115" spans="2:5" ht="15.75">
      <c r="B115" s="12"/>
      <c r="C115" s="12"/>
      <c r="D115" s="12"/>
      <c r="E115" s="12"/>
    </row>
    <row r="116" spans="2:5" ht="15.75">
      <c r="B116" s="12"/>
      <c r="C116" s="12"/>
      <c r="D116" s="12"/>
      <c r="E116" s="12"/>
    </row>
    <row r="117" spans="2:5" ht="15.75">
      <c r="B117" s="12"/>
      <c r="C117" s="12"/>
      <c r="D117" s="12"/>
      <c r="E117" s="12"/>
    </row>
    <row r="118" spans="2:5" ht="15.75">
      <c r="B118" s="12"/>
      <c r="C118" s="12"/>
      <c r="D118" s="12"/>
      <c r="E118" s="12"/>
    </row>
    <row r="119" spans="2:5" ht="15.75">
      <c r="B119" s="12"/>
      <c r="C119" s="12"/>
      <c r="D119" s="12"/>
      <c r="E119" s="12"/>
    </row>
    <row r="120" spans="2:5" ht="15.75">
      <c r="B120" s="12"/>
      <c r="C120" s="12"/>
      <c r="D120" s="12"/>
      <c r="E120" s="12"/>
    </row>
    <row r="121" spans="2:5" ht="15.75">
      <c r="B121" s="12"/>
      <c r="C121" s="12"/>
      <c r="D121" s="12"/>
      <c r="E121" s="12"/>
    </row>
    <row r="122" spans="2:5" ht="15.75">
      <c r="B122" s="12"/>
      <c r="C122" s="12"/>
      <c r="D122" s="12"/>
      <c r="E122" s="12"/>
    </row>
    <row r="123" spans="2:5" ht="15.75">
      <c r="B123" s="12"/>
      <c r="C123" s="12"/>
      <c r="D123" s="12"/>
      <c r="E123" s="12"/>
    </row>
    <row r="124" spans="2:5" ht="15.75">
      <c r="B124" s="12"/>
      <c r="C124" s="12"/>
      <c r="D124" s="12"/>
      <c r="E124" s="12"/>
    </row>
    <row r="125" spans="2:5" ht="15.75">
      <c r="B125" s="12"/>
      <c r="C125" s="12"/>
      <c r="D125" s="12"/>
      <c r="E125" s="12"/>
    </row>
    <row r="126" spans="2:5" ht="15.75">
      <c r="B126" s="12"/>
      <c r="C126" s="12"/>
      <c r="D126" s="12"/>
      <c r="E126" s="12"/>
    </row>
    <row r="127" spans="2:5" ht="15.75">
      <c r="B127" s="12"/>
      <c r="C127" s="12"/>
      <c r="D127" s="12"/>
      <c r="E127" s="12"/>
    </row>
    <row r="128" spans="2:5" ht="15.75">
      <c r="B128" s="12"/>
      <c r="C128" s="12"/>
      <c r="D128" s="12"/>
      <c r="E128" s="12"/>
    </row>
    <row r="129" spans="2:5" ht="15.75">
      <c r="B129" s="12"/>
      <c r="C129" s="12"/>
      <c r="D129" s="12"/>
      <c r="E129" s="12"/>
    </row>
    <row r="130" spans="2:5" ht="15.75">
      <c r="B130" s="12"/>
      <c r="C130" s="12"/>
      <c r="D130" s="12"/>
      <c r="E130" s="12"/>
    </row>
    <row r="131" spans="2:5" ht="15.75">
      <c r="B131" s="12"/>
      <c r="C131" s="12"/>
      <c r="D131" s="12"/>
      <c r="E131" s="12"/>
    </row>
    <row r="132" spans="2:5" ht="15.75">
      <c r="B132" s="12"/>
      <c r="C132" s="12"/>
      <c r="D132" s="12"/>
      <c r="E132" s="12"/>
    </row>
    <row r="133" spans="2:5" ht="15.75">
      <c r="B133" s="12"/>
      <c r="C133" s="12"/>
      <c r="D133" s="12"/>
      <c r="E133" s="12"/>
    </row>
    <row r="134" spans="2:5" ht="15.75">
      <c r="B134" s="12"/>
      <c r="C134" s="12"/>
      <c r="D134" s="12"/>
      <c r="E134" s="12"/>
    </row>
    <row r="135" spans="2:5" ht="15.75">
      <c r="B135" s="12"/>
      <c r="C135" s="12"/>
      <c r="D135" s="12"/>
      <c r="E135" s="12"/>
    </row>
    <row r="136" spans="2:5" ht="15.75">
      <c r="B136" s="12"/>
      <c r="C136" s="12"/>
      <c r="D136" s="12"/>
      <c r="E136" s="12"/>
    </row>
    <row r="137" spans="2:5" ht="15.75">
      <c r="B137" s="12"/>
      <c r="C137" s="12"/>
      <c r="D137" s="12"/>
      <c r="E137" s="12"/>
    </row>
    <row r="138" spans="2:5" ht="15.75">
      <c r="B138" s="12"/>
      <c r="C138" s="12"/>
      <c r="D138" s="12"/>
      <c r="E138" s="12"/>
    </row>
    <row r="139" spans="2:5" ht="15.75">
      <c r="B139" s="12"/>
      <c r="C139" s="12"/>
      <c r="D139" s="12"/>
      <c r="E139" s="12"/>
    </row>
    <row r="140" spans="2:5" ht="15.75">
      <c r="B140" s="12"/>
      <c r="C140" s="12"/>
      <c r="D140" s="12"/>
      <c r="E140" s="12"/>
    </row>
    <row r="141" spans="2:5" ht="15.75">
      <c r="B141" s="12"/>
      <c r="C141" s="12"/>
      <c r="D141" s="12"/>
      <c r="E141" s="12"/>
    </row>
    <row r="142" spans="2:5" ht="15.75">
      <c r="B142" s="12"/>
      <c r="C142" s="12"/>
      <c r="D142" s="12"/>
      <c r="E142" s="12"/>
    </row>
    <row r="143" spans="2:5" ht="15.75">
      <c r="B143" s="12"/>
      <c r="C143" s="12"/>
      <c r="D143" s="12"/>
      <c r="E143" s="12"/>
    </row>
    <row r="144" spans="2:5" ht="15.75">
      <c r="B144" s="12"/>
      <c r="C144" s="12"/>
      <c r="D144" s="12"/>
      <c r="E144" s="12"/>
    </row>
    <row r="145" spans="2:5" ht="15.75">
      <c r="B145" s="12"/>
      <c r="C145" s="12"/>
      <c r="D145" s="12"/>
      <c r="E145" s="12"/>
    </row>
    <row r="146" spans="2:5" ht="15.75">
      <c r="B146" s="12"/>
      <c r="C146" s="12"/>
      <c r="D146" s="12"/>
      <c r="E146" s="12"/>
    </row>
    <row r="147" spans="2:5" ht="15.75">
      <c r="B147" s="12"/>
      <c r="C147" s="12"/>
      <c r="D147" s="12"/>
      <c r="E147" s="12"/>
    </row>
    <row r="148" spans="2:5" ht="15.75">
      <c r="B148" s="12"/>
      <c r="C148" s="12"/>
      <c r="D148" s="12"/>
      <c r="E148" s="12"/>
    </row>
    <row r="149" spans="2:5" ht="15.75">
      <c r="B149" s="12"/>
      <c r="C149" s="12"/>
      <c r="D149" s="12"/>
      <c r="E149" s="12"/>
    </row>
    <row r="150" spans="2:5" ht="15.75">
      <c r="B150" s="12"/>
      <c r="C150" s="12"/>
      <c r="D150" s="12"/>
      <c r="E150" s="12"/>
    </row>
    <row r="151" spans="2:5" ht="15.75">
      <c r="B151" s="12"/>
      <c r="C151" s="12"/>
      <c r="D151" s="12"/>
      <c r="E151" s="12"/>
    </row>
    <row r="152" spans="2:5" ht="15.75">
      <c r="B152" s="12"/>
      <c r="C152" s="12"/>
      <c r="D152" s="12"/>
      <c r="E152" s="12"/>
    </row>
    <row r="153" spans="2:5" ht="15.75">
      <c r="B153" s="12"/>
      <c r="C153" s="12"/>
      <c r="D153" s="12"/>
      <c r="E153" s="12"/>
    </row>
    <row r="154" spans="2:5" ht="15.75">
      <c r="B154" s="12"/>
      <c r="C154" s="12"/>
      <c r="D154" s="12"/>
      <c r="E154" s="12"/>
    </row>
    <row r="155" spans="2:5" ht="15.75">
      <c r="B155" s="12"/>
      <c r="C155" s="12"/>
      <c r="D155" s="12"/>
      <c r="E155" s="12"/>
    </row>
    <row r="156" spans="2:5" ht="15.75">
      <c r="B156" s="12"/>
      <c r="C156" s="12"/>
      <c r="D156" s="12"/>
      <c r="E156" s="12"/>
    </row>
    <row r="157" spans="2:5" ht="15.75">
      <c r="B157" s="12"/>
      <c r="C157" s="12"/>
      <c r="D157" s="12"/>
      <c r="E157" s="12"/>
    </row>
    <row r="158" spans="2:5" ht="15.75">
      <c r="B158" s="12"/>
      <c r="C158" s="12"/>
      <c r="D158" s="12"/>
      <c r="E158" s="12"/>
    </row>
    <row r="159" spans="2:5" ht="15.75">
      <c r="B159" s="12"/>
      <c r="C159" s="12"/>
      <c r="D159" s="12"/>
      <c r="E159" s="12"/>
    </row>
    <row r="160" spans="2:5" ht="15.75">
      <c r="B160" s="12"/>
      <c r="C160" s="12"/>
      <c r="D160" s="12"/>
      <c r="E160" s="12"/>
    </row>
    <row r="161" spans="2:5" ht="15.75">
      <c r="B161" s="12"/>
      <c r="C161" s="12"/>
      <c r="D161" s="12"/>
      <c r="E161" s="12"/>
    </row>
    <row r="162" spans="2:5" ht="15.75">
      <c r="B162" s="12"/>
      <c r="C162" s="12"/>
      <c r="D162" s="12"/>
      <c r="E162" s="12"/>
    </row>
    <row r="163" spans="2:5" ht="15.75">
      <c r="B163" s="12"/>
      <c r="C163" s="12"/>
      <c r="D163" s="12"/>
      <c r="E163" s="12"/>
    </row>
    <row r="164" spans="2:5" ht="15.75">
      <c r="B164" s="12"/>
      <c r="C164" s="12"/>
      <c r="D164" s="12"/>
      <c r="E164" s="12"/>
    </row>
    <row r="165" spans="2:5" ht="15.75">
      <c r="B165" s="12"/>
      <c r="C165" s="12"/>
      <c r="D165" s="12"/>
      <c r="E165" s="12"/>
    </row>
    <row r="166" spans="2:5" ht="15.75">
      <c r="B166" s="12"/>
      <c r="C166" s="12"/>
      <c r="D166" s="12"/>
      <c r="E166" s="12"/>
    </row>
    <row r="167" spans="2:5" ht="15.75">
      <c r="B167" s="12"/>
      <c r="C167" s="12"/>
      <c r="D167" s="12"/>
      <c r="E167" s="12"/>
    </row>
    <row r="168" spans="2:5" ht="15.75">
      <c r="B168" s="12"/>
      <c r="C168" s="12"/>
      <c r="D168" s="12"/>
      <c r="E168" s="12"/>
    </row>
    <row r="169" spans="2:5" ht="15.75">
      <c r="B169" s="12"/>
      <c r="C169" s="12"/>
      <c r="D169" s="12"/>
      <c r="E169" s="12"/>
    </row>
    <row r="170" spans="2:5" ht="15.75">
      <c r="B170" s="12"/>
      <c r="C170" s="12"/>
      <c r="D170" s="12"/>
      <c r="E170" s="12"/>
    </row>
    <row r="171" spans="2:5" ht="15.75">
      <c r="B171" s="12"/>
      <c r="C171" s="12"/>
      <c r="D171" s="12"/>
      <c r="E171" s="12"/>
    </row>
    <row r="172" spans="2:5" ht="15.75">
      <c r="B172" s="12"/>
      <c r="C172" s="12"/>
      <c r="D172" s="12"/>
      <c r="E172" s="12"/>
    </row>
    <row r="173" spans="2:5" ht="15.75">
      <c r="B173" s="12"/>
      <c r="C173" s="12"/>
      <c r="D173" s="12"/>
      <c r="E173" s="12"/>
    </row>
    <row r="174" spans="2:5" ht="15.75">
      <c r="B174" s="12"/>
      <c r="C174" s="12"/>
      <c r="D174" s="12"/>
      <c r="E174" s="12"/>
    </row>
    <row r="175" spans="2:5" ht="15.75">
      <c r="B175" s="12"/>
      <c r="C175" s="12"/>
      <c r="D175" s="12"/>
      <c r="E175" s="12"/>
    </row>
    <row r="176" spans="2:5" ht="15.75">
      <c r="B176" s="12"/>
      <c r="C176" s="12"/>
      <c r="D176" s="12"/>
      <c r="E176" s="12"/>
    </row>
    <row r="177" spans="2:5" ht="15.75">
      <c r="B177" s="12"/>
      <c r="C177" s="12"/>
      <c r="D177" s="12"/>
      <c r="E177" s="12"/>
    </row>
    <row r="178" spans="2:5" ht="15.75">
      <c r="B178" s="12"/>
      <c r="C178" s="12"/>
      <c r="D178" s="12"/>
      <c r="E178" s="12"/>
    </row>
    <row r="179" spans="2:5" ht="15.75">
      <c r="B179" s="12"/>
      <c r="C179" s="12"/>
      <c r="D179" s="12"/>
      <c r="E179" s="12"/>
    </row>
    <row r="180" spans="2:5" ht="15.75">
      <c r="B180" s="12"/>
      <c r="C180" s="12"/>
      <c r="D180" s="12"/>
      <c r="E180" s="12"/>
    </row>
    <row r="181" spans="2:5" ht="15.75">
      <c r="B181" s="12"/>
      <c r="C181" s="12"/>
      <c r="D181" s="12"/>
      <c r="E181" s="12"/>
    </row>
    <row r="182" spans="2:5" ht="15.75">
      <c r="B182" s="12"/>
      <c r="C182" s="12"/>
      <c r="D182" s="12"/>
      <c r="E182" s="12"/>
    </row>
    <row r="183" spans="2:5" ht="15.75">
      <c r="B183" s="12"/>
      <c r="C183" s="12"/>
      <c r="D183" s="12"/>
      <c r="E183" s="12"/>
    </row>
    <row r="184" spans="2:5" ht="15.75">
      <c r="B184" s="12"/>
      <c r="C184" s="12"/>
      <c r="D184" s="12"/>
      <c r="E184" s="12"/>
    </row>
    <row r="185" spans="2:5" ht="15.75">
      <c r="B185" s="12"/>
      <c r="C185" s="12"/>
      <c r="D185" s="12"/>
      <c r="E185" s="12"/>
    </row>
    <row r="186" spans="2:5" ht="15.75">
      <c r="B186" s="12"/>
      <c r="C186" s="12"/>
      <c r="D186" s="12"/>
      <c r="E186" s="12"/>
    </row>
    <row r="187" spans="2:5" ht="15.75">
      <c r="B187" s="12"/>
      <c r="C187" s="12"/>
      <c r="D187" s="12"/>
      <c r="E187" s="12"/>
    </row>
    <row r="188" spans="2:5" ht="15.75">
      <c r="B188" s="12"/>
      <c r="C188" s="12"/>
      <c r="D188" s="12"/>
      <c r="E188" s="12"/>
    </row>
    <row r="189" spans="2:5" ht="15.75">
      <c r="B189" s="12"/>
      <c r="C189" s="12"/>
      <c r="D189" s="12"/>
      <c r="E189" s="12"/>
    </row>
    <row r="190" spans="2:5" ht="15.75">
      <c r="B190" s="12"/>
      <c r="C190" s="12"/>
      <c r="D190" s="12"/>
      <c r="E190" s="12"/>
    </row>
    <row r="191" spans="2:5" ht="15.75">
      <c r="B191" s="12"/>
      <c r="C191" s="12"/>
      <c r="D191" s="12"/>
      <c r="E191" s="12"/>
    </row>
    <row r="192" spans="2:5" ht="15.75">
      <c r="B192" s="12"/>
      <c r="C192" s="12"/>
      <c r="D192" s="12"/>
      <c r="E192" s="12"/>
    </row>
    <row r="193" spans="2:5" ht="15.75">
      <c r="B193" s="12"/>
      <c r="C193" s="12"/>
      <c r="D193" s="12"/>
      <c r="E193" s="12"/>
    </row>
    <row r="194" spans="2:5" ht="15.75">
      <c r="B194" s="12"/>
      <c r="C194" s="12"/>
      <c r="D194" s="12"/>
      <c r="E194" s="12"/>
    </row>
    <row r="195" spans="2:5" ht="15.75">
      <c r="B195" s="12"/>
      <c r="C195" s="12"/>
      <c r="D195" s="12"/>
      <c r="E195" s="12"/>
    </row>
    <row r="196" spans="2:5" ht="15.75">
      <c r="B196" s="12"/>
      <c r="C196" s="12"/>
      <c r="D196" s="12"/>
      <c r="E196" s="12"/>
    </row>
    <row r="197" spans="2:5" ht="15.75">
      <c r="B197" s="12"/>
      <c r="C197" s="12"/>
      <c r="D197" s="12"/>
      <c r="E197" s="12"/>
    </row>
    <row r="198" spans="2:5" ht="15.75">
      <c r="B198" s="12"/>
      <c r="C198" s="12"/>
      <c r="D198" s="12"/>
      <c r="E198" s="12"/>
    </row>
    <row r="199" spans="2:5" ht="15.75">
      <c r="B199" s="12"/>
      <c r="C199" s="12"/>
      <c r="D199" s="12"/>
      <c r="E199" s="12"/>
    </row>
    <row r="200" spans="2:5" ht="15.75">
      <c r="B200" s="12"/>
      <c r="C200" s="12"/>
      <c r="D200" s="12"/>
      <c r="E200" s="12"/>
    </row>
    <row r="201" spans="2:5" ht="15.75">
      <c r="B201" s="12"/>
      <c r="C201" s="12"/>
      <c r="D201" s="12"/>
      <c r="E201" s="12"/>
    </row>
    <row r="202" spans="2:5" ht="15.75">
      <c r="B202" s="12"/>
      <c r="C202" s="12"/>
      <c r="D202" s="12"/>
      <c r="E202" s="12"/>
    </row>
    <row r="203" spans="2:5" ht="15.75">
      <c r="B203" s="12"/>
      <c r="C203" s="12"/>
      <c r="D203" s="12"/>
      <c r="E203" s="12"/>
    </row>
    <row r="204" spans="2:5" ht="15.75">
      <c r="B204" s="12"/>
      <c r="C204" s="12"/>
      <c r="D204" s="12"/>
      <c r="E204" s="12"/>
    </row>
    <row r="205" spans="2:5" ht="15.75">
      <c r="B205" s="12"/>
      <c r="C205" s="12"/>
      <c r="D205" s="12"/>
      <c r="E205" s="12"/>
    </row>
    <row r="206" spans="2:5" ht="15.75">
      <c r="B206" s="12"/>
      <c r="C206" s="12"/>
      <c r="D206" s="12"/>
      <c r="E206" s="12"/>
    </row>
    <row r="207" spans="2:5" ht="15.75">
      <c r="B207" s="12"/>
      <c r="C207" s="12"/>
      <c r="D207" s="12"/>
      <c r="E207" s="12"/>
    </row>
    <row r="208" spans="2:5" ht="15.75">
      <c r="B208" s="12"/>
      <c r="C208" s="12"/>
      <c r="D208" s="12"/>
      <c r="E208" s="12"/>
    </row>
    <row r="209" spans="2:5" ht="15.75">
      <c r="B209" s="12"/>
      <c r="C209" s="12"/>
      <c r="D209" s="12"/>
      <c r="E209" s="12"/>
    </row>
    <row r="210" spans="2:5" ht="15.75">
      <c r="B210" s="12"/>
      <c r="C210" s="12"/>
      <c r="D210" s="12"/>
      <c r="E210" s="12"/>
    </row>
    <row r="211" spans="2:5" ht="15.75">
      <c r="B211" s="12"/>
      <c r="C211" s="12"/>
      <c r="D211" s="12"/>
      <c r="E211" s="12"/>
    </row>
    <row r="212" spans="2:5" ht="15.75">
      <c r="B212" s="12"/>
      <c r="C212" s="12"/>
      <c r="D212" s="12"/>
      <c r="E212" s="12"/>
    </row>
    <row r="213" spans="2:5" ht="15.75">
      <c r="B213" s="12"/>
      <c r="C213" s="12"/>
      <c r="D213" s="12"/>
      <c r="E213" s="12"/>
    </row>
    <row r="214" spans="2:5" ht="15.75">
      <c r="B214" s="12"/>
      <c r="C214" s="12"/>
      <c r="D214" s="12"/>
      <c r="E214" s="12"/>
    </row>
    <row r="215" spans="2:5" ht="15.75">
      <c r="B215" s="12"/>
      <c r="C215" s="12"/>
      <c r="D215" s="12"/>
      <c r="E215" s="12"/>
    </row>
    <row r="216" spans="2:5" ht="15.75">
      <c r="B216" s="12"/>
      <c r="C216" s="12"/>
      <c r="D216" s="12"/>
      <c r="E216" s="12"/>
    </row>
    <row r="217" spans="2:5" ht="15.75">
      <c r="B217" s="12"/>
      <c r="C217" s="12"/>
      <c r="D217" s="12"/>
      <c r="E217" s="12"/>
    </row>
    <row r="218" spans="2:5" ht="15.75">
      <c r="B218" s="12"/>
      <c r="C218" s="12"/>
      <c r="D218" s="12"/>
      <c r="E218" s="12"/>
    </row>
    <row r="219" spans="2:5" ht="15.75">
      <c r="B219" s="12"/>
      <c r="C219" s="12"/>
      <c r="D219" s="12"/>
      <c r="E219" s="12"/>
    </row>
    <row r="220" spans="2:5" ht="15.75">
      <c r="B220" s="12"/>
      <c r="C220" s="12"/>
      <c r="D220" s="12"/>
      <c r="E220" s="12"/>
    </row>
    <row r="221" spans="2:5" ht="15.75">
      <c r="B221" s="12"/>
      <c r="C221" s="12"/>
      <c r="D221" s="12"/>
      <c r="E221" s="12"/>
    </row>
    <row r="222" spans="2:5" ht="15.75">
      <c r="B222" s="12"/>
      <c r="C222" s="12"/>
      <c r="D222" s="12"/>
      <c r="E222" s="12"/>
    </row>
    <row r="223" spans="2:5" ht="15.75">
      <c r="B223" s="12"/>
      <c r="C223" s="12"/>
      <c r="D223" s="12"/>
      <c r="E223" s="12"/>
    </row>
    <row r="224" spans="2:5" ht="15.75">
      <c r="B224" s="12"/>
      <c r="C224" s="12"/>
      <c r="D224" s="12"/>
      <c r="E224" s="12"/>
    </row>
    <row r="225" spans="2:5" ht="15.75">
      <c r="B225" s="12"/>
      <c r="C225" s="12"/>
      <c r="D225" s="12"/>
      <c r="E225" s="12"/>
    </row>
    <row r="226" spans="2:5" ht="15.75">
      <c r="B226" s="12"/>
      <c r="C226" s="12"/>
      <c r="D226" s="12"/>
      <c r="E226" s="12"/>
    </row>
    <row r="227" spans="2:5" ht="15.75">
      <c r="B227" s="12"/>
      <c r="C227" s="12"/>
      <c r="D227" s="12"/>
      <c r="E227" s="12"/>
    </row>
    <row r="228" spans="2:5" ht="15.75">
      <c r="B228" s="12"/>
      <c r="C228" s="12"/>
      <c r="D228" s="12"/>
      <c r="E228" s="12"/>
    </row>
    <row r="229" spans="2:5" ht="15.75">
      <c r="B229" s="12"/>
      <c r="C229" s="12"/>
      <c r="D229" s="12"/>
      <c r="E229" s="12"/>
    </row>
    <row r="230" spans="2:5" ht="15.75">
      <c r="B230" s="12"/>
      <c r="C230" s="12"/>
      <c r="D230" s="12"/>
      <c r="E230" s="12"/>
    </row>
    <row r="231" spans="2:5" ht="15.75">
      <c r="B231" s="12"/>
      <c r="C231" s="12"/>
      <c r="D231" s="12"/>
      <c r="E231" s="12"/>
    </row>
    <row r="232" spans="2:5" ht="15.75">
      <c r="B232" s="12"/>
      <c r="C232" s="12"/>
      <c r="D232" s="12"/>
      <c r="E232" s="12"/>
    </row>
    <row r="233" spans="2:5" ht="15.75">
      <c r="B233" s="12"/>
      <c r="C233" s="12"/>
      <c r="D233" s="12"/>
      <c r="E233" s="12"/>
    </row>
    <row r="234" spans="2:5" ht="15.75">
      <c r="B234" s="12"/>
      <c r="C234" s="12"/>
      <c r="D234" s="12"/>
      <c r="E234" s="12"/>
    </row>
    <row r="235" spans="2:5" ht="15.75">
      <c r="B235" s="12"/>
      <c r="C235" s="12"/>
      <c r="D235" s="12"/>
      <c r="E235" s="12"/>
    </row>
    <row r="236" spans="2:5" ht="15.75">
      <c r="B236" s="12"/>
      <c r="C236" s="12"/>
      <c r="D236" s="12"/>
      <c r="E236" s="12"/>
    </row>
    <row r="237" spans="2:5" ht="15.75">
      <c r="B237" s="12"/>
      <c r="C237" s="12"/>
      <c r="D237" s="12"/>
      <c r="E237" s="12"/>
    </row>
    <row r="238" spans="2:5" ht="15.75">
      <c r="B238" s="12"/>
      <c r="C238" s="12"/>
      <c r="D238" s="12"/>
      <c r="E238" s="12"/>
    </row>
    <row r="239" spans="2:5" ht="15.75">
      <c r="B239" s="12"/>
      <c r="C239" s="12"/>
      <c r="D239" s="12"/>
      <c r="E239" s="12"/>
    </row>
    <row r="240" spans="2:5" ht="15.75">
      <c r="B240" s="12"/>
      <c r="C240" s="12"/>
      <c r="D240" s="12"/>
      <c r="E240" s="12"/>
    </row>
    <row r="241" spans="2:5" ht="15.75">
      <c r="B241" s="12"/>
      <c r="C241" s="12"/>
      <c r="D241" s="12"/>
      <c r="E241" s="12"/>
    </row>
    <row r="242" spans="2:5" ht="15.75">
      <c r="B242" s="12"/>
      <c r="C242" s="12"/>
      <c r="D242" s="12"/>
      <c r="E242" s="12"/>
    </row>
    <row r="243" spans="2:5" ht="15.75">
      <c r="B243" s="12"/>
      <c r="C243" s="12"/>
      <c r="D243" s="12"/>
      <c r="E243" s="12"/>
    </row>
    <row r="244" spans="2:5" ht="15.75">
      <c r="B244" s="12"/>
      <c r="C244" s="12"/>
      <c r="D244" s="12"/>
      <c r="E244" s="12"/>
    </row>
    <row r="245" spans="2:5" ht="15.75">
      <c r="B245" s="12"/>
      <c r="C245" s="12"/>
      <c r="D245" s="12"/>
      <c r="E245" s="12"/>
    </row>
    <row r="246" spans="2:5" ht="15.75">
      <c r="B246" s="12"/>
      <c r="C246" s="12"/>
      <c r="D246" s="12"/>
      <c r="E246" s="12"/>
    </row>
  </sheetData>
  <mergeCells count="1">
    <mergeCell ref="A38:E38"/>
  </mergeCells>
  <printOptions horizontalCentered="1"/>
  <pageMargins left="0.31496062992125984" right="0.31496062992125984" top="1.4960629921259843" bottom="0.27559055118110237" header="0.86614173228346458" footer="0.15748031496062992"/>
  <pageSetup paperSize="9" scale="55" orientation="portrait" verticalDpi="597" r:id="rId1"/>
  <headerFooter>
    <oddHeader xml:space="preserve">&amp;C&amp;"Arial,Pogrubiony"&amp;14
WSTĘPNY PODZIAŁ DOTACJI NA ROK 2021 - DLA JEDNOSTEK ORGANIZACYJNYCH &amp;"Arial,Normalny"(w zł)&amp;RZałącznik Nr 3 
do  Decyzji Nr       /2020 Prezesa Polskiej Akademii Nauk
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Nazwane zakresy</vt:lpstr>
      </vt:variant>
      <vt:variant>
        <vt:i4>4</vt:i4>
      </vt:variant>
    </vt:vector>
  </HeadingPairs>
  <TitlesOfParts>
    <vt:vector size="6" baseType="lpstr">
      <vt:lpstr>Załącznik nr 2</vt:lpstr>
      <vt:lpstr>Załącznik nr 3 DO DECYZJI</vt:lpstr>
      <vt:lpstr>'Załącznik nr 2'!Obszar_wydruku</vt:lpstr>
      <vt:lpstr>'Załącznik nr 3 DO DECYZJI'!Obszar_wydruku</vt:lpstr>
      <vt:lpstr>'Załącznik nr 2'!Tytuły_wydruku</vt:lpstr>
      <vt:lpstr>'Załącznik nr 3 DO DECYZJI'!Tytuły_wydruku</vt:lpstr>
    </vt:vector>
  </TitlesOfParts>
  <Company>Kancelaria PAN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Teresa Kaszyńska</dc:creator>
  <cp:lastModifiedBy>Chrzanowicz Agnieszka</cp:lastModifiedBy>
  <cp:lastPrinted>2020-12-18T08:38:02Z</cp:lastPrinted>
  <dcterms:created xsi:type="dcterms:W3CDTF">2004-03-15T09:27:32Z</dcterms:created>
  <dcterms:modified xsi:type="dcterms:W3CDTF">2020-12-18T08:38:39Z</dcterms:modified>
  <cp:contentStatus/>
</cp:coreProperties>
</file>