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3\ZARZĄDZENIA\Zarządzenie Nr 2 z 10 stycznia 2023-projekt planu\do publikacji\"/>
    </mc:Choice>
  </mc:AlternateContent>
  <xr:revisionPtr revIDLastSave="0" documentId="13_ncr:1_{9EA497D3-440F-4C2F-971E-83881E1814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1'!$A$1:$M$24</definedName>
    <definedName name="_xlnm.Print_Area" localSheetId="1">'Załącznik Nr 2'!$A$1:$O$64</definedName>
    <definedName name="_xlnm.Print_Area" localSheetId="2">'Załącznik Nr 3'!$A$1:$V$29</definedName>
    <definedName name="_xlnm.Print_Titles" localSheetId="0">'Załącznik Nr 1'!$5:$6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27" l="1"/>
  <c r="U22" i="27"/>
  <c r="U12" i="27"/>
  <c r="U6" i="27"/>
  <c r="U10" i="27" l="1"/>
  <c r="U20" i="27"/>
  <c r="U17" i="27" s="1"/>
  <c r="U16" i="27" s="1"/>
  <c r="U26" i="27" l="1"/>
</calcChain>
</file>

<file path=xl/sharedStrings.xml><?xml version="1.0" encoding="utf-8"?>
<sst xmlns="http://schemas.openxmlformats.org/spreadsheetml/2006/main" count="287" uniqueCount="217">
  <si>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</si>
  <si>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</si>
  <si>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</si>
  <si>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</si>
  <si>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</si>
  <si>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</si>
  <si>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</si>
  <si>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</si>
  <si>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</si>
  <si>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</si>
  <si>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</si>
  <si>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</si>
  <si>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</si>
  <si>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</si>
  <si>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</si>
  <si>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</si>
  <si>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</si>
  <si>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</si>
  <si>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</si>
  <si>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</si>
  <si>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</si>
  <si>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</si>
  <si>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</si>
  <si>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</si>
  <si>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</si>
  <si>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</si>
  <si>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</si>
  <si>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</si>
  <si>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</si>
  <si>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</si>
  <si>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</si>
  <si>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</si>
  <si>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</si>
  <si>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</si>
  <si>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</si>
  <si>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</si>
  <si>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</si>
  <si>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</si>
  <si>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</si>
  <si>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</si>
  <si>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</si>
  <si>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</si>
  <si>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</si>
  <si>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</si>
  <si>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</si>
  <si>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</si>
  <si>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</si>
  <si>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</si>
  <si>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</si>
  <si>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</si>
  <si>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</si>
  <si>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</si>
  <si>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</si>
  <si>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</si>
  <si>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</si>
  <si>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</si>
  <si>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</si>
  <si>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</si>
  <si>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</si>
  <si>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</si>
  <si>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</si>
  <si>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</si>
  <si>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</si>
  <si>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</si>
  <si>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</si>
  <si>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</si>
  <si>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</si>
  <si>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</si>
  <si>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</si>
  <si>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</si>
  <si>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</si>
  <si>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</si>
  <si>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</si>
  <si>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</si>
  <si>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</si>
  <si>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</si>
  <si>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</si>
  <si>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</si>
  <si>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</si>
  <si>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</si>
  <si>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</si>
  <si>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</si>
  <si>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</si>
  <si>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</si>
  <si>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</si>
  <si>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</si>
  <si>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</si>
  <si>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</si>
  <si>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</si>
  <si>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</si>
  <si>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</si>
  <si>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</si>
  <si>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</si>
  <si>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</si>
  <si>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</si>
  <si>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</si>
  <si>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</si>
  <si>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</si>
  <si>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</si>
  <si>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</si>
  <si>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</si>
  <si>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</si>
  <si>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</si>
  <si>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</si>
  <si>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</si>
  <si>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</si>
  <si>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</si>
  <si>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</si>
  <si>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</si>
  <si>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</si>
  <si>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</si>
  <si>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</si>
  <si>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</si>
  <si>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</si>
  <si>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</si>
  <si>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</si>
  <si>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</si>
  <si>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</si>
  <si>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</si>
  <si>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</si>
  <si>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</si>
  <si>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</si>
  <si>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</si>
  <si>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</si>
  <si>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</si>
  <si>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</si>
  <si>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</si>
  <si>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11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</si>
  <si>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</si>
  <si>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</si>
  <si>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Wynagrodzenia 
i pochodne</t>
  </si>
  <si>
    <t>18</t>
  </si>
  <si>
    <t>Program PASIFIC 
DOTACJA CELOWA NA WKŁAD WŁASNY</t>
  </si>
  <si>
    <t>Działalność Biura Komunikacji</t>
  </si>
  <si>
    <t>Dyrektor Biura Komunikacji</t>
  </si>
  <si>
    <t xml:space="preserve"> 16.30.4</t>
  </si>
  <si>
    <t>Promocja programu i konkursów - BK</t>
  </si>
  <si>
    <t xml:space="preserve"> 16.60.99</t>
  </si>
  <si>
    <t>Wynagrodzenia - BK</t>
  </si>
  <si>
    <t>§ 6560 inwestycje budowlane</t>
  </si>
  <si>
    <t>Środki przyznane innym podmiotom</t>
  </si>
  <si>
    <t>DOTACJA CELOWA NA KSZTAŁCENIE</t>
  </si>
  <si>
    <r>
      <t xml:space="preserve">Wydatki rozliczane w ciężar dotacji do uwzględnienia w projekcie planu na </t>
    </r>
    <r>
      <rPr>
        <b/>
        <sz val="12"/>
        <color rgb="FF0070C0"/>
        <rFont val="Arial"/>
        <family val="2"/>
        <charset val="238"/>
      </rPr>
      <t>2023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</si>
  <si>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Projekt planu kosztów 
na 2023r. </t>
  </si>
  <si>
    <t>Planowane zobowiązania                            na                                   31-12-2023 r.</t>
  </si>
  <si>
    <t>Planowane zobowiązania                            na                                   01-01-2023 r.</t>
  </si>
  <si>
    <t xml:space="preserve">Projekt planu 
kosztów 
na 2023 r. </t>
  </si>
  <si>
    <t>16.10.2</t>
  </si>
  <si>
    <t>Koszty pośrednie - pozostałe</t>
  </si>
  <si>
    <t>FINANSOWANIE WSPÓŁPRACY NAUKOWEJ Z ZAGRANICĄ (w tym koszty zagranicznych podróży pracowników Kancelarii PAN)</t>
  </si>
  <si>
    <t>Zarządzanie projektem - GP</t>
  </si>
  <si>
    <t xml:space="preserve"> 16.50.99</t>
  </si>
  <si>
    <t>MOBILNOŚĆ NAUKOWCÓW</t>
  </si>
  <si>
    <t xml:space="preserve">Załącznik Nr 1 do Zarządzenia Nr 2/2023 Kanclerza PAN   </t>
  </si>
  <si>
    <t xml:space="preserve">Warszawa, 10 stycznia 2023 roku                              </t>
  </si>
  <si>
    <t xml:space="preserve">Warszawa, 10 stycznia 2023 roku   </t>
  </si>
  <si>
    <t xml:space="preserve">Załącznik Nr 2 do Zarządzenia Nr 2/2023 Kanclerza PAN   </t>
  </si>
  <si>
    <t>PLAN FINANSOWY DZIAŁALNOŚCI POZABUDŻETOWEJ AKADEMII - REALIZOWANY CENTRALNIE (w zł)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</si>
  <si>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</si>
  <si>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01.01.2023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</si>
  <si>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</si>
  <si>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</si>
  <si>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</si>
  <si>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</si>
  <si>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</si>
  <si>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31.12.2023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</si>
  <si>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</si>
  <si>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</si>
  <si>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</si>
  <si>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</si>
  <si>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</si>
  <si>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</si>
  <si>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</si>
  <si>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</si>
  <si>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</si>
  <si>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</si>
  <si>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</si>
  <si>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</si>
  <si>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</si>
  <si>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</si>
  <si>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</si>
  <si>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</si>
  <si>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</si>
  <si>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01-13</t>
  </si>
  <si>
    <t>Wsparcie naukowców z Ukrainy</t>
  </si>
  <si>
    <t>Dzierżawa i wynajem na potrzeby Akademii</t>
  </si>
  <si>
    <t>02-01</t>
  </si>
  <si>
    <t xml:space="preserve">Siedziba Stacji w Brukseli </t>
  </si>
  <si>
    <t>Kanclerz Akademii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</si>
  <si>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</si>
  <si>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</si>
  <si>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</si>
  <si>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</si>
  <si>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</si>
  <si>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</si>
  <si>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</si>
  <si>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</si>
  <si>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</si>
  <si>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</si>
  <si>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</si>
  <si>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</si>
  <si>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</si>
  <si>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</si>
  <si>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</si>
  <si>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</si>
  <si>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</si>
  <si>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</si>
  <si>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</si>
  <si>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</si>
  <si>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</si>
  <si>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</si>
  <si>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</si>
  <si>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</si>
  <si>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</si>
  <si>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</si>
  <si>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 xml:space="preserve">Warszawa, 10 stycznia 2023 roku     </t>
  </si>
  <si>
    <t>Załącznik Nr 3 do Zarządzenia Nr 2/2023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</si>
</sst>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</numFmts>
  <fonts count="70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sz val="14"/>
      <color rgb="FF0070C0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b/>
      <sz val="36"/>
      <color theme="1"/>
      <name val="Calibri"/>
      <family val="2"/>
      <charset val="238"/>
      <scheme val="minor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26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sz val="11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3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06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horizontal="center" wrapText="1"/>
    </xf>
    <xf numFmtId="165" fontId="12" fillId="0" borderId="0" xfId="0" applyNumberFormat="1" applyFont="1"/>
    <xf numFmtId="0" fontId="5" fillId="0" borderId="0" xfId="0" applyFont="1" applyAlignment="1">
      <alignment wrapText="1"/>
    </xf>
    <xf numFmtId="3" fontId="5" fillId="0" borderId="0" xfId="0" applyNumberFormat="1" applyFont="1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9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9" fillId="5" borderId="42" xfId="6" applyFont="1" applyFill="1" applyBorder="1" applyAlignment="1">
      <alignment horizontal="center" vertical="center" wrapText="1"/>
    </xf>
    <xf numFmtId="0" fontId="5" fillId="0" borderId="47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Alignment="1">
      <alignment vertical="center"/>
    </xf>
    <xf numFmtId="0" fontId="23" fillId="5" borderId="42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3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0" xfId="6" applyFont="1" applyBorder="1" applyAlignment="1">
      <alignment horizontal="left" vertical="center" wrapText="1" indent="1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9" fillId="5" borderId="47" xfId="6" applyFont="1" applyFill="1" applyBorder="1" applyAlignment="1">
      <alignment vertical="center" wrapText="1"/>
    </xf>
    <xf numFmtId="0" fontId="4" fillId="0" borderId="53" xfId="6" applyFont="1" applyBorder="1" applyAlignment="1">
      <alignment horizontal="left" vertical="center" wrapText="1" indent="1"/>
    </xf>
    <xf numFmtId="4" fontId="0" fillId="0" borderId="0" xfId="0" applyNumberFormat="1" applyAlignment="1">
      <alignment vertical="center"/>
    </xf>
    <xf numFmtId="0" fontId="13" fillId="2" borderId="0" xfId="0" applyFont="1" applyFill="1" applyAlignment="1">
      <alignment horizontal="center" vertical="center"/>
    </xf>
    <xf numFmtId="4" fontId="13" fillId="2" borderId="0" xfId="0" applyNumberFormat="1" applyFont="1" applyFill="1" applyAlignment="1">
      <alignment horizontal="right" vertical="center"/>
    </xf>
    <xf numFmtId="165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vertical="center"/>
    </xf>
    <xf numFmtId="3" fontId="24" fillId="0" borderId="0" xfId="6" applyNumberFormat="1" applyFont="1" applyAlignment="1">
      <alignment horizontal="right"/>
    </xf>
    <xf numFmtId="0" fontId="4" fillId="0" borderId="48" xfId="6" applyFont="1" applyBorder="1" applyAlignment="1">
      <alignment horizontal="left" vertical="center" wrapText="1" indent="1"/>
    </xf>
    <xf numFmtId="0" fontId="19" fillId="4" borderId="19" xfId="6" applyFont="1" applyFill="1" applyBorder="1" applyAlignment="1">
      <alignment horizontal="center" vertical="center" wrapText="1"/>
    </xf>
    <xf numFmtId="0" fontId="21" fillId="0" borderId="17" xfId="6" applyFont="1" applyBorder="1" applyAlignment="1">
      <alignment vertical="center" wrapText="1"/>
    </xf>
    <xf numFmtId="3" fontId="19" fillId="2" borderId="0" xfId="6" applyNumberFormat="1" applyFont="1" applyFill="1" applyAlignment="1">
      <alignment horizontal="right" vertical="center" wrapText="1" indent="1"/>
    </xf>
    <xf numFmtId="0" fontId="19" fillId="2" borderId="0" xfId="6" applyFont="1" applyFill="1" applyAlignment="1">
      <alignment horizontal="left" vertical="center" wrapText="1" indent="1"/>
    </xf>
    <xf numFmtId="0" fontId="21" fillId="0" borderId="0" xfId="6" applyFont="1" applyAlignment="1">
      <alignment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0" fontId="19" fillId="5" borderId="16" xfId="6" applyFont="1" applyFill="1" applyBorder="1" applyAlignment="1">
      <alignment horizontal="center" vertical="center"/>
    </xf>
    <xf numFmtId="0" fontId="19" fillId="5" borderId="43" xfId="6" applyFont="1" applyFill="1" applyBorder="1" applyAlignment="1">
      <alignment horizontal="left" vertical="center" wrapText="1" indent="1"/>
    </xf>
    <xf numFmtId="0" fontId="19" fillId="5" borderId="46" xfId="6" applyFont="1" applyFill="1" applyBorder="1" applyAlignment="1">
      <alignment horizontal="left" vertical="center" wrapText="1" indent="1"/>
    </xf>
    <xf numFmtId="0" fontId="4" fillId="0" borderId="50" xfId="6" applyFont="1" applyBorder="1" applyAlignment="1">
      <alignment horizontal="left" vertical="center" indent="1"/>
    </xf>
    <xf numFmtId="0" fontId="4" fillId="0" borderId="54" xfId="6" applyFont="1" applyBorder="1" applyAlignment="1">
      <alignment horizontal="left" vertical="center" indent="1"/>
    </xf>
    <xf numFmtId="0" fontId="4" fillId="0" borderId="56" xfId="6" applyFont="1" applyBorder="1" applyAlignment="1">
      <alignment horizontal="left" vertical="center" indent="1"/>
    </xf>
    <xf numFmtId="3" fontId="27" fillId="0" borderId="5" xfId="6" applyNumberFormat="1" applyFont="1" applyBorder="1" applyAlignment="1">
      <alignment horizontal="right" vertical="center" indent="1"/>
    </xf>
    <xf numFmtId="3" fontId="27" fillId="0" borderId="31" xfId="6" applyNumberFormat="1" applyFont="1" applyBorder="1" applyAlignment="1">
      <alignment horizontal="right" vertical="center" indent="1"/>
    </xf>
    <xf numFmtId="3" fontId="27" fillId="2" borderId="31" xfId="6" applyNumberFormat="1" applyFont="1" applyFill="1" applyBorder="1" applyAlignment="1">
      <alignment horizontal="right" vertical="center" indent="1"/>
    </xf>
    <xf numFmtId="3" fontId="26" fillId="5" borderId="45" xfId="6" applyNumberFormat="1" applyFont="1" applyFill="1" applyBorder="1" applyAlignment="1">
      <alignment horizontal="right" vertical="center" wrapText="1" indent="1"/>
    </xf>
    <xf numFmtId="3" fontId="26" fillId="5" borderId="44" xfId="6" applyNumberFormat="1" applyFont="1" applyFill="1" applyBorder="1" applyAlignment="1">
      <alignment horizontal="right" vertical="center" wrapText="1" indent="1"/>
    </xf>
    <xf numFmtId="3" fontId="27" fillId="0" borderId="37" xfId="6" applyNumberFormat="1" applyFont="1" applyBorder="1" applyAlignment="1">
      <alignment horizontal="right" vertical="center" indent="1"/>
    </xf>
    <xf numFmtId="3" fontId="27" fillId="2" borderId="7" xfId="6" applyNumberFormat="1" applyFont="1" applyFill="1" applyBorder="1" applyAlignment="1">
      <alignment horizontal="right" vertical="center" indent="1"/>
    </xf>
    <xf numFmtId="3" fontId="27" fillId="0" borderId="45" xfId="6" applyNumberFormat="1" applyFont="1" applyBorder="1" applyAlignment="1">
      <alignment horizontal="right" vertical="center" indent="1"/>
    </xf>
    <xf numFmtId="3" fontId="26" fillId="6" borderId="9" xfId="6" applyNumberFormat="1" applyFont="1" applyFill="1" applyBorder="1" applyAlignment="1">
      <alignment horizontal="right" vertical="center" indent="1"/>
    </xf>
    <xf numFmtId="3" fontId="27" fillId="2" borderId="33" xfId="6" applyNumberFormat="1" applyFont="1" applyFill="1" applyBorder="1" applyAlignment="1">
      <alignment horizontal="right" vertical="center" indent="1"/>
    </xf>
    <xf numFmtId="3" fontId="27" fillId="0" borderId="33" xfId="6" applyNumberFormat="1" applyFont="1" applyBorder="1" applyAlignment="1">
      <alignment horizontal="right" vertical="center" indent="1"/>
    </xf>
    <xf numFmtId="3" fontId="27" fillId="0" borderId="39" xfId="6" applyNumberFormat="1" applyFont="1" applyBorder="1" applyAlignment="1">
      <alignment horizontal="right" vertical="center" indent="1"/>
    </xf>
    <xf numFmtId="3" fontId="26" fillId="5" borderId="8" xfId="6" applyNumberFormat="1" applyFont="1" applyFill="1" applyBorder="1" applyAlignment="1">
      <alignment horizontal="right" vertical="center" indent="1"/>
    </xf>
    <xf numFmtId="3" fontId="26" fillId="5" borderId="12" xfId="6" applyNumberFormat="1" applyFont="1" applyFill="1" applyBorder="1" applyAlignment="1">
      <alignment horizontal="right" vertical="center" indent="1"/>
    </xf>
    <xf numFmtId="3" fontId="26" fillId="5" borderId="9" xfId="6" applyNumberFormat="1" applyFont="1" applyFill="1" applyBorder="1" applyAlignment="1">
      <alignment horizontal="right" vertical="center" indent="1"/>
    </xf>
    <xf numFmtId="3" fontId="26" fillId="5" borderId="13" xfId="6" applyNumberFormat="1" applyFont="1" applyFill="1" applyBorder="1" applyAlignment="1">
      <alignment horizontal="right" vertical="center" indent="1"/>
    </xf>
    <xf numFmtId="3" fontId="27" fillId="0" borderId="7" xfId="6" applyNumberFormat="1" applyFont="1" applyBorder="1" applyAlignment="1">
      <alignment horizontal="right" vertical="center" indent="1"/>
    </xf>
    <xf numFmtId="3" fontId="27" fillId="2" borderId="23" xfId="6" applyNumberFormat="1" applyFont="1" applyFill="1" applyBorder="1" applyAlignment="1">
      <alignment horizontal="right" vertical="center" indent="1"/>
    </xf>
    <xf numFmtId="3" fontId="26" fillId="4" borderId="9" xfId="6" applyNumberFormat="1" applyFont="1" applyFill="1" applyBorder="1" applyAlignment="1">
      <alignment horizontal="right" vertical="center" wrapText="1" indent="1"/>
    </xf>
    <xf numFmtId="3" fontId="26" fillId="4" borderId="13" xfId="6" applyNumberFormat="1" applyFont="1" applyFill="1" applyBorder="1" applyAlignment="1">
      <alignment horizontal="right" vertical="center" wrapText="1" indent="1"/>
    </xf>
    <xf numFmtId="3" fontId="27" fillId="0" borderId="38" xfId="6" applyNumberFormat="1" applyFont="1" applyBorder="1" applyAlignment="1">
      <alignment horizontal="right" vertical="center" indent="1"/>
    </xf>
    <xf numFmtId="3" fontId="27" fillId="0" borderId="28" xfId="6" applyNumberFormat="1" applyFont="1" applyBorder="1" applyAlignment="1">
      <alignment horizontal="right" vertical="center" indent="1"/>
    </xf>
    <xf numFmtId="3" fontId="27" fillId="0" borderId="32" xfId="6" applyNumberFormat="1" applyFont="1" applyBorder="1" applyAlignment="1">
      <alignment horizontal="right" vertical="center" indent="1"/>
    </xf>
    <xf numFmtId="3" fontId="27" fillId="2" borderId="8" xfId="6" applyNumberFormat="1" applyFont="1" applyFill="1" applyBorder="1" applyAlignment="1">
      <alignment horizontal="right" vertical="center" indent="1"/>
    </xf>
    <xf numFmtId="3" fontId="27" fillId="2" borderId="12" xfId="6" applyNumberFormat="1" applyFont="1" applyFill="1" applyBorder="1" applyAlignment="1">
      <alignment horizontal="right" vertical="center" indent="1"/>
    </xf>
    <xf numFmtId="3" fontId="27" fillId="2" borderId="37" xfId="6" applyNumberFormat="1" applyFont="1" applyFill="1" applyBorder="1" applyAlignment="1">
      <alignment horizontal="right" vertical="center" indent="1"/>
    </xf>
    <xf numFmtId="3" fontId="27" fillId="2" borderId="32" xfId="6" applyNumberFormat="1" applyFont="1" applyFill="1" applyBorder="1" applyAlignment="1">
      <alignment horizontal="right" vertical="center" indent="1"/>
    </xf>
    <xf numFmtId="3" fontId="27" fillId="0" borderId="35" xfId="6" applyNumberFormat="1" applyFont="1" applyBorder="1" applyAlignment="1">
      <alignment horizontal="right" vertical="center" indent="1"/>
    </xf>
    <xf numFmtId="3" fontId="27" fillId="0" borderId="29" xfId="6" applyNumberFormat="1" applyFont="1" applyBorder="1" applyAlignment="1">
      <alignment horizontal="right" vertical="center" indent="1"/>
    </xf>
    <xf numFmtId="3" fontId="27" fillId="0" borderId="36" xfId="6" applyNumberFormat="1" applyFont="1" applyBorder="1" applyAlignment="1">
      <alignment horizontal="right" vertical="center" indent="1"/>
    </xf>
    <xf numFmtId="3" fontId="27" fillId="0" borderId="8" xfId="6" applyNumberFormat="1" applyFont="1" applyBorder="1" applyAlignment="1">
      <alignment horizontal="right" vertical="center" indent="1"/>
    </xf>
    <xf numFmtId="3" fontId="27" fillId="0" borderId="44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8" xfId="6" applyFont="1" applyBorder="1" applyAlignment="1">
      <alignment horizontal="left" vertical="center" indent="1"/>
    </xf>
    <xf numFmtId="3" fontId="7" fillId="0" borderId="40" xfId="6" applyNumberFormat="1" applyFont="1" applyBorder="1" applyAlignment="1">
      <alignment horizontal="center" vertical="center" wrapText="1"/>
    </xf>
    <xf numFmtId="3" fontId="7" fillId="0" borderId="34" xfId="6" applyNumberFormat="1" applyFont="1" applyBorder="1" applyAlignment="1">
      <alignment horizontal="center" vertical="center" wrapText="1"/>
    </xf>
    <xf numFmtId="0" fontId="5" fillId="0" borderId="51" xfId="6" quotePrefix="1" applyFont="1" applyBorder="1" applyAlignment="1">
      <alignment horizontal="center" vertical="center"/>
    </xf>
    <xf numFmtId="49" fontId="4" fillId="0" borderId="51" xfId="6" applyNumberFormat="1" applyFont="1" applyBorder="1" applyAlignment="1">
      <alignment horizontal="center" vertical="center"/>
    </xf>
    <xf numFmtId="49" fontId="4" fillId="0" borderId="15" xfId="6" applyNumberFormat="1" applyFont="1" applyBorder="1" applyAlignment="1">
      <alignment horizontal="center" vertical="center"/>
    </xf>
    <xf numFmtId="49" fontId="4" fillId="0" borderId="63" xfId="6" applyNumberFormat="1" applyFont="1" applyBorder="1" applyAlignment="1">
      <alignment horizontal="center" vertical="center"/>
    </xf>
    <xf numFmtId="49" fontId="4" fillId="0" borderId="59" xfId="6" applyNumberFormat="1" applyFont="1" applyBorder="1" applyAlignment="1">
      <alignment horizontal="center" vertical="center"/>
    </xf>
    <xf numFmtId="49" fontId="7" fillId="6" borderId="42" xfId="6" applyNumberFormat="1" applyFont="1" applyFill="1" applyBorder="1" applyAlignment="1">
      <alignment horizontal="center" vertical="center"/>
    </xf>
    <xf numFmtId="3" fontId="27" fillId="0" borderId="41" xfId="6" applyNumberFormat="1" applyFont="1" applyBorder="1" applyAlignment="1">
      <alignment horizontal="right" vertical="center" indent="1"/>
    </xf>
    <xf numFmtId="3" fontId="19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Border="1" applyAlignment="1">
      <alignment vertical="center" wrapText="1"/>
    </xf>
    <xf numFmtId="3" fontId="7" fillId="0" borderId="19" xfId="6" applyNumberFormat="1" applyFont="1" applyBorder="1" applyAlignment="1">
      <alignment vertical="center" wrapText="1"/>
    </xf>
    <xf numFmtId="49" fontId="4" fillId="0" borderId="42" xfId="6" applyNumberFormat="1" applyFont="1" applyBorder="1" applyAlignment="1">
      <alignment horizontal="center" vertical="center"/>
    </xf>
    <xf numFmtId="0" fontId="4" fillId="0" borderId="43" xfId="6" applyFont="1" applyBorder="1" applyAlignment="1">
      <alignment horizontal="left" vertical="center" indent="1"/>
    </xf>
    <xf numFmtId="3" fontId="27" fillId="0" borderId="9" xfId="6" applyNumberFormat="1" applyFont="1" applyBorder="1" applyAlignment="1">
      <alignment horizontal="right" vertical="center" indent="1"/>
    </xf>
    <xf numFmtId="3" fontId="27" fillId="0" borderId="13" xfId="6" applyNumberFormat="1" applyFont="1" applyBorder="1" applyAlignment="1">
      <alignment horizontal="right" vertical="center" indent="1"/>
    </xf>
    <xf numFmtId="3" fontId="27" fillId="0" borderId="57" xfId="6" applyNumberFormat="1" applyFont="1" applyBorder="1" applyAlignment="1">
      <alignment horizontal="right" vertical="center" indent="1"/>
    </xf>
    <xf numFmtId="3" fontId="25" fillId="0" borderId="0" xfId="6" applyNumberFormat="1" applyFont="1" applyAlignment="1">
      <alignment vertical="top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9" fillId="5" borderId="3" xfId="0" quotePrefix="1" applyFont="1" applyFill="1" applyBorder="1" applyAlignment="1">
      <alignment horizontal="center" vertical="center"/>
    </xf>
    <xf numFmtId="3" fontId="19" fillId="5" borderId="3" xfId="0" applyNumberFormat="1" applyFont="1" applyFill="1" applyBorder="1" applyAlignment="1">
      <alignment horizontal="left" vertical="center" wrapText="1" indent="1"/>
    </xf>
    <xf numFmtId="3" fontId="21" fillId="0" borderId="62" xfId="0" applyNumberFormat="1" applyFont="1" applyBorder="1" applyAlignment="1">
      <alignment horizontal="center" vertical="center" wrapText="1"/>
    </xf>
    <xf numFmtId="3" fontId="19" fillId="0" borderId="22" xfId="0" applyNumberFormat="1" applyFont="1" applyBorder="1" applyAlignment="1">
      <alignment horizontal="center" vertical="center" wrapText="1"/>
    </xf>
    <xf numFmtId="0" fontId="19" fillId="7" borderId="19" xfId="0" quotePrefix="1" applyFont="1" applyFill="1" applyBorder="1" applyAlignment="1">
      <alignment horizontal="center" vertical="center"/>
    </xf>
    <xf numFmtId="3" fontId="19" fillId="7" borderId="26" xfId="0" applyNumberFormat="1" applyFont="1" applyFill="1" applyBorder="1" applyAlignment="1">
      <alignment horizontal="center" vertical="center" wrapText="1"/>
    </xf>
    <xf numFmtId="3" fontId="19" fillId="3" borderId="21" xfId="0" applyNumberFormat="1" applyFont="1" applyFill="1" applyBorder="1" applyAlignment="1">
      <alignment vertical="center"/>
    </xf>
    <xf numFmtId="0" fontId="16" fillId="0" borderId="0" xfId="0" applyFont="1"/>
    <xf numFmtId="165" fontId="18" fillId="0" borderId="0" xfId="0" applyNumberFormat="1" applyFont="1"/>
    <xf numFmtId="165" fontId="16" fillId="0" borderId="0" xfId="0" applyNumberFormat="1" applyFont="1"/>
    <xf numFmtId="0" fontId="4" fillId="0" borderId="16" xfId="6" quotePrefix="1" applyFont="1" applyBorder="1" applyAlignment="1">
      <alignment horizontal="center" vertical="center"/>
    </xf>
    <xf numFmtId="3" fontId="4" fillId="0" borderId="53" xfId="6" applyNumberFormat="1" applyFont="1" applyBorder="1" applyAlignment="1">
      <alignment horizontal="left" vertical="center" indent="1"/>
    </xf>
    <xf numFmtId="3" fontId="27" fillId="0" borderId="12" xfId="6" applyNumberFormat="1" applyFont="1" applyBorder="1" applyAlignment="1">
      <alignment horizontal="right" vertical="center" indent="1"/>
    </xf>
    <xf numFmtId="0" fontId="4" fillId="0" borderId="53" xfId="6" applyFont="1" applyBorder="1" applyAlignment="1">
      <alignment horizontal="left" vertical="center" indent="1"/>
    </xf>
    <xf numFmtId="0" fontId="4" fillId="0" borderId="3" xfId="6" quotePrefix="1" applyFont="1" applyBorder="1" applyAlignment="1">
      <alignment horizontal="center" vertical="center"/>
    </xf>
    <xf numFmtId="0" fontId="4" fillId="0" borderId="42" xfId="6" quotePrefix="1" applyFont="1" applyBorder="1" applyAlignment="1">
      <alignment horizontal="center" vertical="center"/>
    </xf>
    <xf numFmtId="0" fontId="4" fillId="0" borderId="16" xfId="6" applyFont="1" applyBorder="1" applyAlignment="1">
      <alignment horizontal="center" vertical="center"/>
    </xf>
    <xf numFmtId="0" fontId="4" fillId="0" borderId="42" xfId="6" applyFont="1" applyBorder="1" applyAlignment="1">
      <alignment horizontal="center" vertical="center" wrapText="1"/>
    </xf>
    <xf numFmtId="0" fontId="4" fillId="0" borderId="43" xfId="6" applyFont="1" applyBorder="1" applyAlignment="1">
      <alignment horizontal="left" vertical="center" wrapText="1" indent="1"/>
    </xf>
    <xf numFmtId="0" fontId="21" fillId="10" borderId="3" xfId="0" quotePrefix="1" applyFont="1" applyFill="1" applyBorder="1" applyAlignment="1">
      <alignment horizontal="center" vertical="center"/>
    </xf>
    <xf numFmtId="3" fontId="21" fillId="10" borderId="3" xfId="0" applyNumberFormat="1" applyFont="1" applyFill="1" applyBorder="1" applyAlignment="1">
      <alignment horizontal="left" vertical="center" wrapText="1" indent="1"/>
    </xf>
    <xf numFmtId="0" fontId="21" fillId="10" borderId="3" xfId="0" applyFont="1" applyFill="1" applyBorder="1" applyAlignment="1">
      <alignment horizontal="left" vertical="center" indent="1"/>
    </xf>
    <xf numFmtId="0" fontId="21" fillId="10" borderId="19" xfId="0" applyFont="1" applyFill="1" applyBorder="1" applyAlignment="1">
      <alignment horizontal="center" vertical="center"/>
    </xf>
    <xf numFmtId="49" fontId="21" fillId="10" borderId="1" xfId="0" applyNumberFormat="1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left" vertical="center" wrapText="1" indent="1"/>
    </xf>
    <xf numFmtId="0" fontId="21" fillId="0" borderId="19" xfId="0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 wrapText="1" indent="1"/>
    </xf>
    <xf numFmtId="3" fontId="28" fillId="5" borderId="8" xfId="0" applyNumberFormat="1" applyFont="1" applyFill="1" applyBorder="1" applyAlignment="1">
      <alignment horizontal="right" vertical="center" indent="1"/>
    </xf>
    <xf numFmtId="3" fontId="28" fillId="5" borderId="12" xfId="0" applyNumberFormat="1" applyFont="1" applyFill="1" applyBorder="1" applyAlignment="1">
      <alignment horizontal="right" vertical="center" indent="1"/>
    </xf>
    <xf numFmtId="3" fontId="29" fillId="0" borderId="8" xfId="0" applyNumberFormat="1" applyFont="1" applyBorder="1" applyAlignment="1">
      <alignment horizontal="right" vertical="center" indent="1"/>
    </xf>
    <xf numFmtId="3" fontId="29" fillId="0" borderId="12" xfId="0" applyNumberFormat="1" applyFont="1" applyBorder="1" applyAlignment="1">
      <alignment horizontal="right" vertical="center" indent="1"/>
    </xf>
    <xf numFmtId="3" fontId="28" fillId="3" borderId="18" xfId="0" applyNumberFormat="1" applyFont="1" applyFill="1" applyBorder="1" applyAlignment="1">
      <alignment horizontal="right" vertical="center" indent="1"/>
    </xf>
    <xf numFmtId="3" fontId="28" fillId="3" borderId="9" xfId="0" applyNumberFormat="1" applyFont="1" applyFill="1" applyBorder="1" applyAlignment="1">
      <alignment horizontal="right" vertical="center" indent="1"/>
    </xf>
    <xf numFmtId="3" fontId="27" fillId="2" borderId="5" xfId="6" applyNumberFormat="1" applyFont="1" applyFill="1" applyBorder="1" applyAlignment="1">
      <alignment horizontal="right" vertical="center" indent="1"/>
    </xf>
    <xf numFmtId="3" fontId="27" fillId="2" borderId="38" xfId="6" applyNumberFormat="1" applyFont="1" applyFill="1" applyBorder="1" applyAlignment="1">
      <alignment horizontal="right" vertical="center" indent="1"/>
    </xf>
    <xf numFmtId="4" fontId="26" fillId="5" borderId="44" xfId="6" applyNumberFormat="1" applyFont="1" applyFill="1" applyBorder="1" applyAlignment="1">
      <alignment horizontal="right" vertical="center" wrapText="1" indent="1"/>
    </xf>
    <xf numFmtId="4" fontId="27" fillId="0" borderId="13" xfId="6" applyNumberFormat="1" applyFont="1" applyBorder="1" applyAlignment="1">
      <alignment horizontal="right" vertical="center" indent="1"/>
    </xf>
    <xf numFmtId="4" fontId="27" fillId="0" borderId="0" xfId="6" applyNumberFormat="1" applyFont="1" applyAlignment="1">
      <alignment horizontal="right" vertical="center" indent="1"/>
    </xf>
    <xf numFmtId="4" fontId="27" fillId="0" borderId="20" xfId="6" applyNumberFormat="1" applyFont="1" applyBorder="1" applyAlignment="1">
      <alignment horizontal="right" vertical="center" indent="1"/>
    </xf>
    <xf numFmtId="4" fontId="26" fillId="5" borderId="52" xfId="6" applyNumberFormat="1" applyFont="1" applyFill="1" applyBorder="1" applyAlignment="1">
      <alignment horizontal="right" vertical="center" indent="1"/>
    </xf>
    <xf numFmtId="4" fontId="27" fillId="0" borderId="37" xfId="6" applyNumberFormat="1" applyFont="1" applyBorder="1" applyAlignment="1">
      <alignment horizontal="right" vertical="center" indent="1"/>
    </xf>
    <xf numFmtId="4" fontId="26" fillId="6" borderId="20" xfId="6" applyNumberFormat="1" applyFont="1" applyFill="1" applyBorder="1" applyAlignment="1">
      <alignment horizontal="right" vertical="center" indent="1"/>
    </xf>
    <xf numFmtId="4" fontId="27" fillId="0" borderId="60" xfId="6" applyNumberFormat="1" applyFont="1" applyBorder="1" applyAlignment="1">
      <alignment horizontal="right" vertical="center" indent="1"/>
    </xf>
    <xf numFmtId="4" fontId="27" fillId="0" borderId="49" xfId="6" applyNumberFormat="1" applyFont="1" applyBorder="1" applyAlignment="1">
      <alignment horizontal="right" vertical="center" indent="1"/>
    </xf>
    <xf numFmtId="4" fontId="27" fillId="0" borderId="55" xfId="6" applyNumberFormat="1" applyFont="1" applyBorder="1" applyAlignment="1">
      <alignment horizontal="right" vertical="center" indent="1"/>
    </xf>
    <xf numFmtId="4" fontId="26" fillId="5" borderId="20" xfId="6" applyNumberFormat="1" applyFont="1" applyFill="1" applyBorder="1" applyAlignment="1">
      <alignment horizontal="right" vertical="center" indent="1"/>
    </xf>
    <xf numFmtId="4" fontId="27" fillId="2" borderId="52" xfId="6" applyNumberFormat="1" applyFont="1" applyFill="1" applyBorder="1" applyAlignment="1">
      <alignment horizontal="right" vertical="center" indent="1"/>
    </xf>
    <xf numFmtId="4" fontId="27" fillId="2" borderId="60" xfId="6" applyNumberFormat="1" applyFont="1" applyFill="1" applyBorder="1" applyAlignment="1">
      <alignment horizontal="right" vertical="center" indent="1"/>
    </xf>
    <xf numFmtId="4" fontId="27" fillId="2" borderId="49" xfId="6" applyNumberFormat="1" applyFont="1" applyFill="1" applyBorder="1" applyAlignment="1">
      <alignment horizontal="right" vertical="center" indent="1"/>
    </xf>
    <xf numFmtId="4" fontId="27" fillId="2" borderId="0" xfId="6" applyNumberFormat="1" applyFont="1" applyFill="1" applyAlignment="1">
      <alignment horizontal="right" vertical="center" indent="1"/>
    </xf>
    <xf numFmtId="4" fontId="26" fillId="4" borderId="20" xfId="6" applyNumberFormat="1" applyFont="1" applyFill="1" applyBorder="1" applyAlignment="1">
      <alignment horizontal="right" vertical="center" wrapText="1" indent="1"/>
    </xf>
    <xf numFmtId="4" fontId="27" fillId="0" borderId="52" xfId="6" applyNumberFormat="1" applyFont="1" applyBorder="1" applyAlignment="1">
      <alignment horizontal="right" vertical="center" indent="1"/>
    </xf>
    <xf numFmtId="3" fontId="29" fillId="0" borderId="64" xfId="0" applyNumberFormat="1" applyFont="1" applyBorder="1" applyAlignment="1">
      <alignment horizontal="right" vertical="center" indent="1"/>
    </xf>
    <xf numFmtId="3" fontId="29" fillId="0" borderId="4" xfId="0" applyNumberFormat="1" applyFont="1" applyBorder="1" applyAlignment="1">
      <alignment horizontal="right" vertical="center" indent="1"/>
    </xf>
    <xf numFmtId="4" fontId="27" fillId="0" borderId="11" xfId="6" applyNumberFormat="1" applyFont="1" applyBorder="1" applyAlignment="1">
      <alignment horizontal="right" vertical="center" indent="1"/>
    </xf>
    <xf numFmtId="3" fontId="27" fillId="0" borderId="30" xfId="6" applyNumberFormat="1" applyFont="1" applyBorder="1" applyAlignment="1">
      <alignment horizontal="right" vertical="center" indent="1"/>
    </xf>
    <xf numFmtId="4" fontId="28" fillId="7" borderId="9" xfId="0" applyNumberFormat="1" applyFont="1" applyFill="1" applyBorder="1" applyAlignment="1">
      <alignment horizontal="right" vertical="center" indent="1"/>
    </xf>
    <xf numFmtId="3" fontId="28" fillId="7" borderId="9" xfId="0" applyNumberFormat="1" applyFont="1" applyFill="1" applyBorder="1" applyAlignment="1">
      <alignment horizontal="right" vertical="center" indent="1"/>
    </xf>
    <xf numFmtId="3" fontId="28" fillId="7" borderId="13" xfId="0" applyNumberFormat="1" applyFont="1" applyFill="1" applyBorder="1" applyAlignment="1">
      <alignment horizontal="right" vertical="center" indent="1"/>
    </xf>
    <xf numFmtId="3" fontId="19" fillId="7" borderId="19" xfId="0" applyNumberFormat="1" applyFont="1" applyFill="1" applyBorder="1" applyAlignment="1">
      <alignment horizontal="left" vertical="center" wrapText="1" indent="1"/>
    </xf>
    <xf numFmtId="4" fontId="26" fillId="7" borderId="52" xfId="6" applyNumberFormat="1" applyFont="1" applyFill="1" applyBorder="1" applyAlignment="1">
      <alignment horizontal="right" vertical="center" indent="1"/>
    </xf>
    <xf numFmtId="3" fontId="26" fillId="7" borderId="8" xfId="6" applyNumberFormat="1" applyFont="1" applyFill="1" applyBorder="1" applyAlignment="1">
      <alignment horizontal="right" vertical="center" indent="1"/>
    </xf>
    <xf numFmtId="3" fontId="26" fillId="7" borderId="9" xfId="6" applyNumberFormat="1" applyFont="1" applyFill="1" applyBorder="1" applyAlignment="1">
      <alignment horizontal="right" vertical="center" indent="1"/>
    </xf>
    <xf numFmtId="0" fontId="19" fillId="7" borderId="43" xfId="6" applyFont="1" applyFill="1" applyBorder="1" applyAlignment="1">
      <alignment horizontal="left" vertical="center" indent="1"/>
    </xf>
    <xf numFmtId="0" fontId="13" fillId="7" borderId="53" xfId="6" applyFont="1" applyFill="1" applyBorder="1" applyAlignment="1">
      <alignment horizontal="left" vertical="center" wrapText="1" indent="1"/>
    </xf>
    <xf numFmtId="0" fontId="21" fillId="0" borderId="3" xfId="0" quotePrefix="1" applyFont="1" applyBorder="1" applyAlignment="1">
      <alignment horizontal="center" vertical="center"/>
    </xf>
    <xf numFmtId="3" fontId="21" fillId="0" borderId="3" xfId="0" applyNumberFormat="1" applyFont="1" applyBorder="1" applyAlignment="1">
      <alignment horizontal="left" vertical="center" indent="1"/>
    </xf>
    <xf numFmtId="3" fontId="21" fillId="0" borderId="3" xfId="0" applyNumberFormat="1" applyFont="1" applyBorder="1" applyAlignment="1">
      <alignment horizontal="left" vertical="center" wrapText="1" indent="1"/>
    </xf>
    <xf numFmtId="0" fontId="21" fillId="0" borderId="3" xfId="0" applyFont="1" applyBorder="1" applyAlignment="1">
      <alignment horizontal="left" vertical="center" indent="1"/>
    </xf>
    <xf numFmtId="168" fontId="21" fillId="0" borderId="17" xfId="7" applyNumberFormat="1" applyFont="1" applyFill="1" applyBorder="1" applyAlignment="1">
      <alignment vertical="center" wrapText="1"/>
    </xf>
    <xf numFmtId="3" fontId="27" fillId="0" borderId="64" xfId="6" applyNumberFormat="1" applyFont="1" applyBorder="1" applyAlignment="1">
      <alignment horizontal="right" vertical="center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4" fillId="8" borderId="46" xfId="6" applyFont="1" applyFill="1" applyBorder="1" applyAlignment="1">
      <alignment horizontal="left" vertical="center" wrapText="1" indent="1"/>
    </xf>
    <xf numFmtId="0" fontId="7" fillId="0" borderId="53" xfId="6" applyFont="1" applyBorder="1" applyAlignment="1">
      <alignment horizontal="left" vertical="center" wrapText="1" indent="1"/>
    </xf>
    <xf numFmtId="0" fontId="4" fillId="0" borderId="54" xfId="6" applyFont="1" applyBorder="1" applyAlignment="1">
      <alignment horizontal="left" vertical="center" wrapText="1" indent="1"/>
    </xf>
    <xf numFmtId="0" fontId="7" fillId="0" borderId="54" xfId="6" applyFont="1" applyBorder="1" applyAlignment="1">
      <alignment horizontal="left" vertical="center" wrapText="1" indent="1"/>
    </xf>
    <xf numFmtId="3" fontId="19" fillId="5" borderId="19" xfId="6" applyNumberFormat="1" applyFont="1" applyFill="1" applyBorder="1" applyAlignment="1">
      <alignment horizontal="center" vertical="center" wrapText="1"/>
    </xf>
    <xf numFmtId="0" fontId="4" fillId="0" borderId="65" xfId="6" applyFont="1" applyBorder="1" applyAlignment="1">
      <alignment horizontal="center" vertical="center" wrapText="1"/>
    </xf>
    <xf numFmtId="0" fontId="4" fillId="0" borderId="61" xfId="6" applyFont="1" applyBorder="1" applyAlignment="1">
      <alignment horizontal="left" vertical="center" wrapText="1" indent="1"/>
    </xf>
    <xf numFmtId="4" fontId="27" fillId="0" borderId="17" xfId="6" applyNumberFormat="1" applyFont="1" applyBorder="1" applyAlignment="1">
      <alignment horizontal="right" vertical="center" indent="1"/>
    </xf>
    <xf numFmtId="3" fontId="27" fillId="0" borderId="4" xfId="6" applyNumberFormat="1" applyFont="1" applyBorder="1" applyAlignment="1">
      <alignment horizontal="right" vertical="center" indent="1"/>
    </xf>
    <xf numFmtId="3" fontId="27" fillId="0" borderId="11" xfId="6" applyNumberFormat="1" applyFont="1" applyBorder="1" applyAlignment="1">
      <alignment horizontal="right" vertical="center" indent="1"/>
    </xf>
    <xf numFmtId="3" fontId="25" fillId="0" borderId="0" xfId="6" applyNumberFormat="1" applyFont="1" applyAlignment="1">
      <alignment horizontal="right"/>
    </xf>
    <xf numFmtId="3" fontId="27" fillId="0" borderId="5" xfId="6" applyNumberFormat="1" applyFont="1" applyFill="1" applyBorder="1" applyAlignment="1">
      <alignment horizontal="right" vertical="center" indent="1"/>
    </xf>
    <xf numFmtId="3" fontId="27" fillId="0" borderId="31" xfId="6" applyNumberFormat="1" applyFont="1" applyFill="1" applyBorder="1" applyAlignment="1">
      <alignment horizontal="right" vertical="center" indent="1"/>
    </xf>
    <xf numFmtId="3" fontId="27" fillId="0" borderId="35" xfId="6" applyNumberFormat="1" applyFont="1" applyFill="1" applyBorder="1" applyAlignment="1">
      <alignment horizontal="right" vertical="center" indent="1"/>
    </xf>
    <xf numFmtId="3" fontId="27" fillId="0" borderId="45" xfId="6" applyNumberFormat="1" applyFont="1" applyFill="1" applyBorder="1" applyAlignment="1">
      <alignment horizontal="right" vertical="center" indent="1"/>
    </xf>
    <xf numFmtId="3" fontId="27" fillId="0" borderId="9" xfId="6" applyNumberFormat="1" applyFont="1" applyFill="1" applyBorder="1" applyAlignment="1">
      <alignment horizontal="right" vertical="center" indent="1"/>
    </xf>
    <xf numFmtId="3" fontId="7" fillId="0" borderId="2" xfId="6" applyNumberFormat="1" applyFont="1" applyBorder="1" applyAlignment="1">
      <alignment horizontal="center" vertical="center" wrapText="1"/>
    </xf>
    <xf numFmtId="0" fontId="13" fillId="0" borderId="0" xfId="0" applyFont="1" applyFill="1" applyAlignment="1">
      <alignment horizontal="left"/>
    </xf>
    <xf numFmtId="3" fontId="7" fillId="0" borderId="1" xfId="6" applyNumberFormat="1" applyFont="1" applyBorder="1" applyAlignment="1">
      <alignment vertical="center" wrapText="1"/>
    </xf>
    <xf numFmtId="49" fontId="4" fillId="0" borderId="16" xfId="6" applyNumberFormat="1" applyFont="1" applyBorder="1" applyAlignment="1">
      <alignment horizontal="center" vertical="center"/>
    </xf>
    <xf numFmtId="3" fontId="27" fillId="0" borderId="66" xfId="6" applyNumberFormat="1" applyFont="1" applyBorder="1" applyAlignment="1">
      <alignment horizontal="right" vertical="center" indent="1"/>
    </xf>
    <xf numFmtId="3" fontId="7" fillId="0" borderId="3" xfId="6" applyNumberFormat="1" applyFont="1" applyBorder="1" applyAlignment="1">
      <alignment horizontal="center" vertical="center" wrapText="1"/>
    </xf>
    <xf numFmtId="3" fontId="27" fillId="0" borderId="8" xfId="6" applyNumberFormat="1" applyFont="1" applyFill="1" applyBorder="1" applyAlignment="1">
      <alignment horizontal="right" vertical="center" indent="1"/>
    </xf>
    <xf numFmtId="3" fontId="27" fillId="0" borderId="12" xfId="6" applyNumberFormat="1" applyFont="1" applyFill="1" applyBorder="1" applyAlignment="1">
      <alignment horizontal="right" vertical="center" indent="1"/>
    </xf>
    <xf numFmtId="3" fontId="29" fillId="0" borderId="8" xfId="0" applyNumberFormat="1" applyFont="1" applyFill="1" applyBorder="1" applyAlignment="1">
      <alignment horizontal="right" vertical="center" indent="1"/>
    </xf>
    <xf numFmtId="3" fontId="29" fillId="0" borderId="9" xfId="0" applyNumberFormat="1" applyFont="1" applyFill="1" applyBorder="1" applyAlignment="1">
      <alignment horizontal="right" vertical="center" indent="1"/>
    </xf>
    <xf numFmtId="49" fontId="4" fillId="0" borderId="63" xfId="6" applyNumberFormat="1" applyFont="1" applyFill="1" applyBorder="1" applyAlignment="1">
      <alignment horizontal="center" vertical="center"/>
    </xf>
    <xf numFmtId="0" fontId="4" fillId="0" borderId="56" xfId="6" applyFont="1" applyFill="1" applyBorder="1" applyAlignment="1">
      <alignment horizontal="left" vertical="center" indent="1"/>
    </xf>
    <xf numFmtId="49" fontId="4" fillId="0" borderId="15" xfId="6" applyNumberFormat="1" applyFont="1" applyFill="1" applyBorder="1" applyAlignment="1">
      <alignment horizontal="center" vertical="center"/>
    </xf>
    <xf numFmtId="0" fontId="4" fillId="0" borderId="58" xfId="6" applyFont="1" applyFill="1" applyBorder="1" applyAlignment="1">
      <alignment horizontal="left" vertical="center" indent="1"/>
    </xf>
    <xf numFmtId="3" fontId="7" fillId="0" borderId="67" xfId="6" applyNumberFormat="1" applyFont="1" applyBorder="1" applyAlignment="1">
      <alignment horizontal="center" vertical="center" wrapText="1"/>
    </xf>
    <xf numFmtId="0" fontId="19" fillId="7" borderId="42" xfId="6" applyFont="1" applyFill="1" applyBorder="1" applyAlignment="1">
      <alignment horizontal="center" vertical="center" wrapText="1"/>
    </xf>
    <xf numFmtId="0" fontId="19" fillId="7" borderId="43" xfId="6" applyFont="1" applyFill="1" applyBorder="1" applyAlignment="1">
      <alignment horizontal="left" vertical="center" wrapText="1" indent="1"/>
    </xf>
    <xf numFmtId="4" fontId="27" fillId="0" borderId="4" xfId="6" applyNumberFormat="1" applyFont="1" applyBorder="1" applyAlignment="1">
      <alignment horizontal="right" vertical="center" indent="1"/>
    </xf>
    <xf numFmtId="0" fontId="6" fillId="0" borderId="9" xfId="6" applyFont="1" applyBorder="1" applyAlignment="1">
      <alignment vertical="center"/>
    </xf>
    <xf numFmtId="3" fontId="25" fillId="0" borderId="0" xfId="6" applyNumberFormat="1" applyFont="1" applyAlignment="1">
      <alignment horizontal="right"/>
    </xf>
    <xf numFmtId="0" fontId="19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2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9" fillId="0" borderId="24" xfId="6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 wrapText="1"/>
    </xf>
    <xf numFmtId="3" fontId="19" fillId="0" borderId="41" xfId="0" applyNumberFormat="1" applyFont="1" applyBorder="1" applyAlignment="1">
      <alignment horizontal="center" vertical="center" wrapText="1"/>
    </xf>
    <xf numFmtId="3" fontId="19" fillId="0" borderId="10" xfId="0" applyNumberFormat="1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1" xfId="6" applyFont="1" applyBorder="1" applyAlignment="1">
      <alignment horizontal="center" vertical="center" wrapText="1"/>
    </xf>
    <xf numFmtId="0" fontId="17" fillId="0" borderId="46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9" fillId="4" borderId="42" xfId="6" applyFont="1" applyFill="1" applyBorder="1" applyAlignment="1">
      <alignment horizontal="center" vertical="center" wrapText="1"/>
    </xf>
    <xf numFmtId="0" fontId="19" fillId="4" borderId="18" xfId="6" applyFont="1" applyFill="1" applyBorder="1" applyAlignment="1">
      <alignment horizontal="center" vertical="center" wrapText="1"/>
    </xf>
    <xf numFmtId="3" fontId="19" fillId="0" borderId="1" xfId="6" applyNumberFormat="1" applyFont="1" applyBorder="1" applyAlignment="1">
      <alignment horizontal="center" vertical="center"/>
    </xf>
    <xf numFmtId="3" fontId="19" fillId="0" borderId="2" xfId="6" applyNumberFormat="1" applyFont="1" applyBorder="1" applyAlignment="1">
      <alignment horizontal="center" vertical="center"/>
    </xf>
    <xf numFmtId="3" fontId="19" fillId="0" borderId="14" xfId="6" applyNumberFormat="1" applyFont="1" applyBorder="1" applyAlignment="1">
      <alignment horizontal="center" vertical="center"/>
    </xf>
    <xf numFmtId="3" fontId="7" fillId="0" borderId="2" xfId="6" applyNumberFormat="1" applyFont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1" fillId="0" borderId="0" xfId="8" applyAlignment="1">
      <alignment horizontal="center"/>
    </xf>
    <xf numFmtId="0" fontId="1" fillId="0" borderId="0" xfId="8"/>
    <xf numFmtId="0" fontId="33" fillId="0" borderId="0" xfId="8" applyFont="1"/>
    <xf numFmtId="0" fontId="34" fillId="0" borderId="0" xfId="8" applyFont="1"/>
    <xf numFmtId="0" fontId="35" fillId="0" borderId="0" xfId="8" applyFont="1" applyAlignment="1">
      <alignment horizontal="right"/>
    </xf>
    <xf numFmtId="0" fontId="36" fillId="0" borderId="24" xfId="8" applyFont="1" applyBorder="1" applyAlignment="1">
      <alignment horizontal="center" vertical="center"/>
    </xf>
    <xf numFmtId="0" fontId="37" fillId="0" borderId="61" xfId="8" applyFont="1" applyBorder="1" applyAlignment="1">
      <alignment horizontal="center" vertical="center" wrapText="1"/>
    </xf>
    <xf numFmtId="0" fontId="37" fillId="0" borderId="4" xfId="8" applyFont="1" applyBorder="1" applyAlignment="1">
      <alignment horizontal="center" vertical="center" wrapText="1"/>
    </xf>
    <xf numFmtId="0" fontId="37" fillId="0" borderId="8" xfId="8" applyFont="1" applyBorder="1" applyAlignment="1">
      <alignment horizontal="center" vertical="center"/>
    </xf>
    <xf numFmtId="0" fontId="38" fillId="0" borderId="12" xfId="8" applyFont="1" applyBorder="1" applyAlignment="1">
      <alignment horizontal="center" vertical="center" wrapText="1"/>
    </xf>
    <xf numFmtId="0" fontId="37" fillId="0" borderId="52" xfId="8" applyFont="1" applyBorder="1" applyAlignment="1">
      <alignment horizontal="left" vertical="center" wrapText="1"/>
    </xf>
    <xf numFmtId="0" fontId="37" fillId="0" borderId="68" xfId="8" applyFont="1" applyBorder="1" applyAlignment="1">
      <alignment horizontal="left" vertical="center" wrapText="1"/>
    </xf>
    <xf numFmtId="0" fontId="38" fillId="0" borderId="4" xfId="8" applyFont="1" applyBorder="1" applyAlignment="1">
      <alignment horizontal="center" vertical="center" wrapText="1"/>
    </xf>
    <xf numFmtId="0" fontId="39" fillId="0" borderId="52" xfId="8" applyFont="1" applyBorder="1" applyAlignment="1">
      <alignment horizontal="left" vertical="center" wrapText="1"/>
    </xf>
    <xf numFmtId="0" fontId="39" fillId="0" borderId="68" xfId="8" applyFont="1" applyBorder="1" applyAlignment="1">
      <alignment horizontal="left" vertical="center" wrapText="1"/>
    </xf>
    <xf numFmtId="0" fontId="40" fillId="0" borderId="8" xfId="8" applyFont="1" applyBorder="1" applyAlignment="1">
      <alignment horizontal="center" vertical="center" wrapText="1"/>
    </xf>
    <xf numFmtId="0" fontId="40" fillId="0" borderId="4" xfId="8" applyFont="1" applyBorder="1" applyAlignment="1">
      <alignment horizontal="center" vertical="center" wrapText="1"/>
    </xf>
    <xf numFmtId="0" fontId="37" fillId="2" borderId="8" xfId="8" applyFont="1" applyFill="1" applyBorder="1" applyAlignment="1">
      <alignment horizontal="center" vertical="center" wrapText="1"/>
    </xf>
    <xf numFmtId="0" fontId="40" fillId="4" borderId="12" xfId="8" applyFont="1" applyFill="1" applyBorder="1" applyAlignment="1">
      <alignment horizontal="center" vertical="center" wrapText="1"/>
    </xf>
    <xf numFmtId="0" fontId="40" fillId="2" borderId="66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7" fillId="0" borderId="46" xfId="8" applyFont="1" applyBorder="1" applyAlignment="1">
      <alignment horizontal="center" vertical="center" wrapText="1"/>
    </xf>
    <xf numFmtId="0" fontId="37" fillId="0" borderId="7" xfId="8" applyFont="1" applyBorder="1" applyAlignment="1">
      <alignment horizontal="center" vertical="center" wrapText="1"/>
    </xf>
    <xf numFmtId="0" fontId="37" fillId="0" borderId="35" xfId="8" applyFont="1" applyBorder="1" applyAlignment="1">
      <alignment horizontal="center" vertical="center" wrapText="1"/>
    </xf>
    <xf numFmtId="0" fontId="38" fillId="0" borderId="39" xfId="8" applyFont="1" applyBorder="1" applyAlignment="1">
      <alignment horizontal="center" vertical="center" wrapText="1"/>
    </xf>
    <xf numFmtId="0" fontId="37" fillId="0" borderId="33" xfId="8" applyFont="1" applyBorder="1" applyAlignment="1">
      <alignment horizontal="center" vertical="center" wrapText="1"/>
    </xf>
    <xf numFmtId="0" fontId="38" fillId="0" borderId="7" xfId="8" applyFont="1" applyBorder="1" applyAlignment="1">
      <alignment horizontal="center" vertical="center" wrapText="1"/>
    </xf>
    <xf numFmtId="0" fontId="39" fillId="0" borderId="33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41" fillId="0" borderId="35" xfId="8" applyFont="1" applyBorder="1" applyAlignment="1">
      <alignment horizontal="center" vertical="center" wrapText="1"/>
    </xf>
    <xf numFmtId="0" fontId="40" fillId="0" borderId="35" xfId="8" applyFont="1" applyBorder="1" applyAlignment="1">
      <alignment horizontal="center" vertical="center" wrapText="1"/>
    </xf>
    <xf numFmtId="0" fontId="40" fillId="0" borderId="7" xfId="8" applyFont="1" applyBorder="1" applyAlignment="1">
      <alignment horizontal="center" vertical="center" wrapText="1"/>
    </xf>
    <xf numFmtId="0" fontId="40" fillId="4" borderId="29" xfId="8" applyFont="1" applyFill="1" applyBorder="1" applyAlignment="1">
      <alignment horizontal="center" vertical="center" wrapText="1"/>
    </xf>
    <xf numFmtId="0" fontId="40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3" fillId="4" borderId="13" xfId="8" applyNumberFormat="1" applyFont="1" applyFill="1" applyBorder="1" applyAlignment="1">
      <alignment vertical="center"/>
    </xf>
    <xf numFmtId="3" fontId="44" fillId="2" borderId="57" xfId="8" applyNumberFormat="1" applyFont="1" applyFill="1" applyBorder="1" applyAlignment="1">
      <alignment vertical="center"/>
    </xf>
    <xf numFmtId="0" fontId="45" fillId="0" borderId="0" xfId="8" applyFont="1" applyAlignment="1">
      <alignment vertical="center"/>
    </xf>
    <xf numFmtId="0" fontId="46" fillId="0" borderId="50" xfId="8" quotePrefix="1" applyFont="1" applyBorder="1" applyAlignment="1">
      <alignment horizontal="center" vertical="center"/>
    </xf>
    <xf numFmtId="0" fontId="46" fillId="0" borderId="31" xfId="8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3" fontId="50" fillId="0" borderId="5" xfId="8" applyNumberFormat="1" applyFont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3" fontId="49" fillId="0" borderId="31" xfId="8" applyNumberFormat="1" applyFont="1" applyBorder="1" applyAlignment="1">
      <alignment vertical="center"/>
    </xf>
    <xf numFmtId="3" fontId="50" fillId="0" borderId="31" xfId="8" applyNumberFormat="1" applyFont="1" applyBorder="1" applyAlignment="1">
      <alignment vertical="center"/>
    </xf>
    <xf numFmtId="166" fontId="47" fillId="4" borderId="37" xfId="8" applyNumberFormat="1" applyFont="1" applyFill="1" applyBorder="1" applyAlignment="1">
      <alignment vertical="center"/>
    </xf>
    <xf numFmtId="3" fontId="49" fillId="2" borderId="31" xfId="8" applyNumberFormat="1" applyFont="1" applyFill="1" applyBorder="1" applyAlignment="1">
      <alignment vertical="center"/>
    </xf>
    <xf numFmtId="166" fontId="47" fillId="4" borderId="31" xfId="8" applyNumberFormat="1" applyFont="1" applyFill="1" applyBorder="1" applyAlignment="1">
      <alignment vertical="center"/>
    </xf>
    <xf numFmtId="16" fontId="46" fillId="0" borderId="50" xfId="8" quotePrefix="1" applyNumberFormat="1" applyFont="1" applyBorder="1" applyAlignment="1">
      <alignment horizontal="center" vertical="center"/>
    </xf>
    <xf numFmtId="167" fontId="47" fillId="0" borderId="31" xfId="8" applyNumberFormat="1" applyFont="1" applyBorder="1" applyAlignment="1">
      <alignment vertical="center"/>
    </xf>
    <xf numFmtId="166" fontId="47" fillId="0" borderId="31" xfId="8" applyNumberFormat="1" applyFont="1" applyBorder="1" applyAlignment="1">
      <alignment vertical="center"/>
    </xf>
    <xf numFmtId="3" fontId="52" fillId="0" borderId="69" xfId="8" applyNumberFormat="1" applyFont="1" applyBorder="1" applyAlignment="1">
      <alignment horizontal="center" vertical="center" wrapText="1"/>
    </xf>
    <xf numFmtId="3" fontId="52" fillId="0" borderId="6" xfId="8" applyNumberFormat="1" applyFont="1" applyBorder="1" applyAlignment="1">
      <alignment horizontal="center" vertical="center" wrapText="1"/>
    </xf>
    <xf numFmtId="0" fontId="46" fillId="0" borderId="45" xfId="8" applyFont="1" applyBorder="1" applyAlignment="1">
      <alignment vertical="center"/>
    </xf>
    <xf numFmtId="167" fontId="47" fillId="0" borderId="45" xfId="8" applyNumberFormat="1" applyFont="1" applyBorder="1" applyAlignment="1">
      <alignment vertical="center"/>
    </xf>
    <xf numFmtId="3" fontId="47" fillId="0" borderId="45" xfId="8" applyNumberFormat="1" applyFont="1" applyBorder="1" applyAlignment="1">
      <alignment vertical="center"/>
    </xf>
    <xf numFmtId="3" fontId="49" fillId="0" borderId="45" xfId="8" applyNumberFormat="1" applyFont="1" applyBorder="1" applyAlignment="1">
      <alignment vertical="center"/>
    </xf>
    <xf numFmtId="3" fontId="50" fillId="0" borderId="45" xfId="8" applyNumberFormat="1" applyFont="1" applyBorder="1" applyAlignment="1">
      <alignment vertical="center"/>
    </xf>
    <xf numFmtId="166" fontId="47" fillId="4" borderId="44" xfId="8" applyNumberFormat="1" applyFont="1" applyFill="1" applyBorder="1" applyAlignment="1">
      <alignment vertical="center"/>
    </xf>
    <xf numFmtId="3" fontId="52" fillId="0" borderId="10" xfId="8" applyNumberFormat="1" applyFont="1" applyBorder="1" applyAlignment="1">
      <alignment horizontal="center" vertical="center" wrapText="1"/>
    </xf>
    <xf numFmtId="166" fontId="54" fillId="4" borderId="13" xfId="8" applyNumberFormat="1" applyFont="1" applyFill="1" applyBorder="1" applyAlignment="1">
      <alignment vertical="center"/>
    </xf>
    <xf numFmtId="166" fontId="44" fillId="2" borderId="57" xfId="8" applyNumberFormat="1" applyFont="1" applyFill="1" applyBorder="1" applyAlignment="1">
      <alignment vertical="center"/>
    </xf>
    <xf numFmtId="0" fontId="33" fillId="0" borderId="0" xfId="8" applyFont="1" applyAlignment="1">
      <alignment vertical="center"/>
    </xf>
    <xf numFmtId="0" fontId="46" fillId="0" borderId="54" xfId="8" quotePrefix="1" applyFont="1" applyBorder="1" applyAlignment="1">
      <alignment horizontal="center" vertical="center"/>
    </xf>
    <xf numFmtId="0" fontId="46" fillId="0" borderId="5" xfId="8" applyFont="1" applyBorder="1" applyAlignment="1">
      <alignment vertical="center"/>
    </xf>
    <xf numFmtId="167" fontId="47" fillId="0" borderId="5" xfId="8" applyNumberFormat="1" applyFont="1" applyBorder="1" applyAlignment="1">
      <alignment vertical="center"/>
    </xf>
    <xf numFmtId="3" fontId="56" fillId="0" borderId="5" xfId="8" applyNumberFormat="1" applyFont="1" applyBorder="1" applyAlignment="1">
      <alignment vertical="center"/>
    </xf>
    <xf numFmtId="3" fontId="57" fillId="0" borderId="5" xfId="8" applyNumberFormat="1" applyFont="1" applyBorder="1" applyAlignment="1">
      <alignment vertical="center"/>
    </xf>
    <xf numFmtId="3" fontId="51" fillId="0" borderId="5" xfId="8" applyNumberFormat="1" applyFont="1" applyBorder="1" applyAlignment="1">
      <alignment vertical="center"/>
    </xf>
    <xf numFmtId="166" fontId="58" fillId="0" borderId="31" xfId="8" applyNumberFormat="1" applyFont="1" applyBorder="1" applyAlignment="1">
      <alignment vertical="center"/>
    </xf>
    <xf numFmtId="166" fontId="47" fillId="4" borderId="38" xfId="8" applyNumberFormat="1" applyFont="1" applyFill="1" applyBorder="1" applyAlignment="1">
      <alignment vertical="center"/>
    </xf>
    <xf numFmtId="0" fontId="46" fillId="0" borderId="5" xfId="8" applyFont="1" applyBorder="1" applyAlignment="1">
      <alignment vertical="center" wrapText="1"/>
    </xf>
    <xf numFmtId="167" fontId="51" fillId="0" borderId="5" xfId="8" applyNumberFormat="1" applyFont="1" applyBorder="1" applyAlignment="1">
      <alignment vertical="center"/>
    </xf>
    <xf numFmtId="166" fontId="52" fillId="2" borderId="66" xfId="8" applyNumberFormat="1" applyFont="1" applyFill="1" applyBorder="1" applyAlignment="1">
      <alignment horizontal="center" vertical="center" wrapText="1"/>
    </xf>
    <xf numFmtId="166" fontId="59" fillId="2" borderId="32" xfId="8" applyNumberFormat="1" applyFont="1" applyFill="1" applyBorder="1" applyAlignment="1">
      <alignment horizontal="center" vertical="center" wrapText="1"/>
    </xf>
    <xf numFmtId="166" fontId="52" fillId="2" borderId="36" xfId="8" applyNumberFormat="1" applyFont="1" applyFill="1" applyBorder="1" applyAlignment="1">
      <alignment horizontal="center" vertical="center" wrapText="1"/>
    </xf>
    <xf numFmtId="3" fontId="56" fillId="0" borderId="31" xfId="8" applyNumberFormat="1" applyFont="1" applyBorder="1" applyAlignment="1">
      <alignment vertical="center"/>
    </xf>
    <xf numFmtId="3" fontId="57" fillId="0" borderId="31" xfId="8" applyNumberFormat="1" applyFont="1" applyBorder="1" applyAlignment="1">
      <alignment vertical="center"/>
    </xf>
    <xf numFmtId="166" fontId="59" fillId="0" borderId="57" xfId="8" applyNumberFormat="1" applyFont="1" applyBorder="1" applyAlignment="1">
      <alignment horizontal="center" vertical="center" wrapText="1"/>
    </xf>
    <xf numFmtId="166" fontId="54" fillId="4" borderId="23" xfId="8" applyNumberFormat="1" applyFont="1" applyFill="1" applyBorder="1" applyAlignment="1">
      <alignment vertical="center"/>
    </xf>
    <xf numFmtId="166" fontId="44" fillId="2" borderId="10" xfId="8" applyNumberFormat="1" applyFont="1" applyFill="1" applyBorder="1" applyAlignment="1">
      <alignment vertical="center"/>
    </xf>
    <xf numFmtId="166" fontId="52" fillId="2" borderId="6" xfId="8" applyNumberFormat="1" applyFont="1" applyFill="1" applyBorder="1" applyAlignment="1">
      <alignment horizontal="center" vertical="center" wrapText="1"/>
    </xf>
    <xf numFmtId="0" fontId="1" fillId="12" borderId="0" xfId="8" applyFill="1" applyAlignment="1">
      <alignment vertical="center"/>
    </xf>
    <xf numFmtId="0" fontId="46" fillId="0" borderId="50" xfId="8" quotePrefix="1" applyFont="1" applyBorder="1" applyAlignment="1">
      <alignment horizontal="center" vertical="center" wrapText="1"/>
    </xf>
    <xf numFmtId="0" fontId="46" fillId="0" borderId="31" xfId="8" applyFont="1" applyBorder="1" applyAlignment="1">
      <alignment vertical="center" wrapText="1"/>
    </xf>
    <xf numFmtId="3" fontId="54" fillId="0" borderId="31" xfId="8" applyNumberFormat="1" applyFont="1" applyBorder="1" applyAlignment="1">
      <alignment vertical="center"/>
    </xf>
    <xf numFmtId="166" fontId="51" fillId="0" borderId="31" xfId="8" applyNumberFormat="1" applyFont="1" applyBorder="1" applyAlignment="1">
      <alignment vertical="center"/>
    </xf>
    <xf numFmtId="166" fontId="52" fillId="2" borderId="32" xfId="8" applyNumberFormat="1" applyFont="1" applyFill="1" applyBorder="1" applyAlignment="1">
      <alignment horizontal="center" vertical="center" wrapText="1"/>
    </xf>
    <xf numFmtId="166" fontId="47" fillId="4" borderId="13" xfId="8" applyNumberFormat="1" applyFont="1" applyFill="1" applyBorder="1" applyAlignment="1">
      <alignment vertical="center"/>
    </xf>
    <xf numFmtId="166" fontId="59" fillId="0" borderId="6" xfId="8" applyNumberFormat="1" applyFont="1" applyBorder="1" applyAlignment="1">
      <alignment horizontal="center" vertical="center" wrapText="1"/>
    </xf>
    <xf numFmtId="166" fontId="59" fillId="2" borderId="6" xfId="8" applyNumberFormat="1" applyFont="1" applyFill="1" applyBorder="1" applyAlignment="1">
      <alignment horizontal="center" vertical="center" wrapText="1"/>
    </xf>
    <xf numFmtId="0" fontId="44" fillId="12" borderId="43" xfId="8" applyFont="1" applyFill="1" applyBorder="1" applyAlignment="1">
      <alignment horizontal="center" vertical="center"/>
    </xf>
    <xf numFmtId="0" fontId="65" fillId="12" borderId="9" xfId="8" applyFont="1" applyFill="1" applyBorder="1" applyAlignment="1">
      <alignment vertical="center"/>
    </xf>
    <xf numFmtId="167" fontId="54" fillId="0" borderId="9" xfId="8" applyNumberFormat="1" applyFont="1" applyBorder="1" applyAlignment="1">
      <alignment vertical="center"/>
    </xf>
    <xf numFmtId="3" fontId="54" fillId="12" borderId="9" xfId="8" applyNumberFormat="1" applyFont="1" applyFill="1" applyBorder="1" applyAlignment="1">
      <alignment vertical="center"/>
    </xf>
    <xf numFmtId="3" fontId="66" fillId="0" borderId="9" xfId="8" applyNumberFormat="1" applyFont="1" applyBorder="1" applyAlignment="1">
      <alignment vertical="center"/>
    </xf>
    <xf numFmtId="3" fontId="54" fillId="4" borderId="13" xfId="8" applyNumberFormat="1" applyFont="1" applyFill="1" applyBorder="1" applyAlignment="1">
      <alignment vertical="center"/>
    </xf>
    <xf numFmtId="0" fontId="67" fillId="12" borderId="0" xfId="8" applyFont="1" applyFill="1" applyAlignment="1">
      <alignment vertical="center"/>
    </xf>
    <xf numFmtId="0" fontId="44" fillId="12" borderId="0" xfId="8" applyFont="1" applyFill="1" applyAlignment="1">
      <alignment horizontal="center" vertical="center"/>
    </xf>
    <xf numFmtId="0" fontId="65" fillId="12" borderId="0" xfId="8" applyFont="1" applyFill="1" applyAlignment="1">
      <alignment vertical="center"/>
    </xf>
    <xf numFmtId="4" fontId="68" fillId="0" borderId="0" xfId="8" applyNumberFormat="1" applyFont="1" applyAlignment="1">
      <alignment vertical="center"/>
    </xf>
    <xf numFmtId="3" fontId="68" fillId="12" borderId="0" xfId="8" applyNumberFormat="1" applyFont="1" applyFill="1" applyAlignment="1">
      <alignment vertical="center"/>
    </xf>
    <xf numFmtId="166" fontId="68" fillId="12" borderId="0" xfId="8" applyNumberFormat="1" applyFont="1" applyFill="1" applyAlignment="1">
      <alignment vertical="center"/>
    </xf>
    <xf numFmtId="3" fontId="68" fillId="0" borderId="0" xfId="8" applyNumberFormat="1" applyFont="1" applyAlignment="1">
      <alignment vertical="center"/>
    </xf>
    <xf numFmtId="166" fontId="44" fillId="2" borderId="0" xfId="8" applyNumberFormat="1" applyFont="1" applyFill="1" applyAlignment="1">
      <alignment vertical="center"/>
    </xf>
    <xf numFmtId="3" fontId="65" fillId="0" borderId="0" xfId="8" applyNumberFormat="1" applyFont="1" applyAlignment="1">
      <alignment horizontal="left" vertical="center"/>
    </xf>
    <xf numFmtId="4" fontId="68" fillId="0" borderId="0" xfId="8" applyNumberFormat="1" applyFont="1" applyAlignment="1">
      <alignment horizontal="left" vertical="center"/>
    </xf>
    <xf numFmtId="0" fontId="69" fillId="0" borderId="0" xfId="8" applyFont="1"/>
    <xf numFmtId="0" fontId="42" fillId="11" borderId="43" xfId="8" quotePrefix="1" applyFont="1" applyFill="1" applyBorder="1" applyAlignment="1">
      <alignment horizontal="center" vertical="center"/>
    </xf>
    <xf numFmtId="0" fontId="42" fillId="11" borderId="9" xfId="8" applyFont="1" applyFill="1" applyBorder="1" applyAlignment="1">
      <alignment vertical="center" wrapText="1"/>
    </xf>
    <xf numFmtId="167" fontId="43" fillId="11" borderId="9" xfId="8" applyNumberFormat="1" applyFont="1" applyFill="1" applyBorder="1" applyAlignment="1">
      <alignment vertical="center"/>
    </xf>
    <xf numFmtId="3" fontId="43" fillId="11" borderId="9" xfId="8" applyNumberFormat="1" applyFont="1" applyFill="1" applyBorder="1" applyAlignment="1">
      <alignment vertical="center"/>
    </xf>
    <xf numFmtId="166" fontId="43" fillId="11" borderId="9" xfId="8" applyNumberFormat="1" applyFont="1" applyFill="1" applyBorder="1" applyAlignment="1">
      <alignment vertical="center"/>
    </xf>
    <xf numFmtId="0" fontId="53" fillId="11" borderId="43" xfId="8" quotePrefix="1" applyFont="1" applyFill="1" applyBorder="1" applyAlignment="1">
      <alignment horizontal="center" vertical="center"/>
    </xf>
    <xf numFmtId="0" fontId="53" fillId="11" borderId="9" xfId="8" applyFont="1" applyFill="1" applyBorder="1" applyAlignment="1">
      <alignment vertical="center" wrapText="1"/>
    </xf>
    <xf numFmtId="167" fontId="54" fillId="11" borderId="9" xfId="8" applyNumberFormat="1" applyFont="1" applyFill="1" applyBorder="1" applyAlignment="1">
      <alignment vertical="center"/>
    </xf>
    <xf numFmtId="3" fontId="54" fillId="11" borderId="9" xfId="8" applyNumberFormat="1" applyFont="1" applyFill="1" applyBorder="1" applyAlignment="1">
      <alignment vertical="center"/>
    </xf>
    <xf numFmtId="166" fontId="55" fillId="11" borderId="9" xfId="8" applyNumberFormat="1" applyFont="1" applyFill="1" applyBorder="1" applyAlignment="1">
      <alignment vertical="center"/>
    </xf>
    <xf numFmtId="166" fontId="54" fillId="11" borderId="9" xfId="8" applyNumberFormat="1" applyFont="1" applyFill="1" applyBorder="1" applyAlignment="1">
      <alignment vertical="center"/>
    </xf>
    <xf numFmtId="0" fontId="46" fillId="11" borderId="54" xfId="1" quotePrefix="1" applyFont="1" applyFill="1" applyBorder="1" applyAlignment="1">
      <alignment horizontal="center" vertical="center" wrapText="1"/>
    </xf>
    <xf numFmtId="0" fontId="46" fillId="11" borderId="5" xfId="1" applyFont="1" applyFill="1" applyBorder="1" applyAlignment="1">
      <alignment vertical="center"/>
    </xf>
    <xf numFmtId="167" fontId="47" fillId="11" borderId="5" xfId="8" applyNumberFormat="1" applyFont="1" applyFill="1" applyBorder="1" applyAlignment="1">
      <alignment vertical="center"/>
    </xf>
    <xf numFmtId="3" fontId="48" fillId="11" borderId="5" xfId="8" applyNumberFormat="1" applyFont="1" applyFill="1" applyBorder="1" applyAlignment="1">
      <alignment vertical="center"/>
    </xf>
    <xf numFmtId="3" fontId="47" fillId="11" borderId="5" xfId="8" applyNumberFormat="1" applyFont="1" applyFill="1" applyBorder="1" applyAlignment="1">
      <alignment vertical="center"/>
    </xf>
    <xf numFmtId="3" fontId="49" fillId="11" borderId="5" xfId="8" applyNumberFormat="1" applyFont="1" applyFill="1" applyBorder="1" applyAlignment="1">
      <alignment vertical="center"/>
    </xf>
    <xf numFmtId="3" fontId="50" fillId="11" borderId="5" xfId="8" applyNumberFormat="1" applyFont="1" applyFill="1" applyBorder="1" applyAlignment="1">
      <alignment vertical="center"/>
    </xf>
    <xf numFmtId="166" fontId="43" fillId="11" borderId="31" xfId="8" applyNumberFormat="1" applyFont="1" applyFill="1" applyBorder="1" applyAlignment="1">
      <alignment vertical="center"/>
    </xf>
    <xf numFmtId="3" fontId="49" fillId="11" borderId="9" xfId="8" applyNumberFormat="1" applyFont="1" applyFill="1" applyBorder="1" applyAlignment="1">
      <alignment vertical="center"/>
    </xf>
    <xf numFmtId="3" fontId="62" fillId="11" borderId="9" xfId="8" applyNumberFormat="1" applyFont="1" applyFill="1" applyBorder="1" applyAlignment="1">
      <alignment vertical="center"/>
    </xf>
    <xf numFmtId="3" fontId="63" fillId="11" borderId="9" xfId="8" applyNumberFormat="1" applyFont="1" applyFill="1" applyBorder="1" applyAlignment="1">
      <alignment vertical="center"/>
    </xf>
    <xf numFmtId="3" fontId="56" fillId="11" borderId="9" xfId="8" applyNumberFormat="1" applyFont="1" applyFill="1" applyBorder="1" applyAlignment="1">
      <alignment vertical="center"/>
    </xf>
    <xf numFmtId="0" fontId="60" fillId="11" borderId="46" xfId="8" quotePrefix="1" applyFont="1" applyFill="1" applyBorder="1" applyAlignment="1">
      <alignment horizontal="center" vertical="center"/>
    </xf>
    <xf numFmtId="0" fontId="60" fillId="11" borderId="7" xfId="8" applyFont="1" applyFill="1" applyBorder="1" applyAlignment="1">
      <alignment vertical="center" wrapText="1"/>
    </xf>
    <xf numFmtId="167" fontId="49" fillId="11" borderId="7" xfId="8" applyNumberFormat="1" applyFont="1" applyFill="1" applyBorder="1" applyAlignment="1">
      <alignment vertical="center"/>
    </xf>
    <xf numFmtId="3" fontId="49" fillId="11" borderId="7" xfId="8" applyNumberFormat="1" applyFont="1" applyFill="1" applyBorder="1" applyAlignment="1">
      <alignment vertical="center"/>
    </xf>
    <xf numFmtId="166" fontId="49" fillId="11" borderId="7" xfId="8" applyNumberFormat="1" applyFont="1" applyFill="1" applyBorder="1" applyAlignment="1">
      <alignment vertical="center"/>
    </xf>
    <xf numFmtId="0" fontId="64" fillId="11" borderId="43" xfId="8" quotePrefix="1" applyFont="1" applyFill="1" applyBorder="1" applyAlignment="1">
      <alignment horizontal="center" vertical="center"/>
    </xf>
    <xf numFmtId="3" fontId="57" fillId="11" borderId="9" xfId="8" applyNumberFormat="1" applyFont="1" applyFill="1" applyBorder="1" applyAlignment="1">
      <alignment vertical="center"/>
    </xf>
    <xf numFmtId="166" fontId="51" fillId="11" borderId="9" xfId="8" applyNumberFormat="1" applyFont="1" applyFill="1" applyBorder="1" applyAlignment="1">
      <alignment vertical="center"/>
    </xf>
    <xf numFmtId="49" fontId="64" fillId="11" borderId="43" xfId="8" quotePrefix="1" applyNumberFormat="1" applyFont="1" applyFill="1" applyBorder="1" applyAlignment="1">
      <alignment horizontal="center" vertical="center"/>
    </xf>
    <xf numFmtId="166" fontId="49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7600BA39-39C9-4951-90AE-7F5ED5DEB604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898E05A8-A6AB-4974-A8F4-CACA95441A1A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topLeftCell="A14" zoomScale="70" zoomScaleNormal="70" workbookViewId="0">
      <selection activeCell="E7" sqref="E7"/>
    </sheetView>
  </sheetViews>
  <sheetFormatPr defaultColWidth="9.140625" defaultRowHeight="15"/>
  <cols>
    <col min="1" max="1" width="15.28515625" style="9" customWidth="1"/>
    <col min="2" max="2" width="89" customWidth="1"/>
    <col min="3" max="3" width="20.85546875" customWidth="1"/>
    <col min="4" max="5" width="21.42578125" customWidth="1"/>
    <col min="6" max="6" width="19.28515625" style="10" customWidth="1"/>
    <col min="7" max="9" width="19.28515625" style="10" hidden="1" customWidth="1"/>
    <col min="10" max="10" width="19.28515625" style="10" customWidth="1"/>
    <col min="11" max="11" width="20.85546875" style="10" customWidth="1"/>
    <col min="12" max="12" width="17.7109375" style="11" customWidth="1"/>
    <col min="13" max="13" width="43.85546875" customWidth="1"/>
    <col min="17" max="17" width="12.42578125" bestFit="1" customWidth="1"/>
  </cols>
  <sheetData>
    <row r="1" spans="1:17" ht="18.75">
      <c r="A1" s="4"/>
      <c r="B1" s="4"/>
      <c r="C1" s="4"/>
      <c r="D1" s="4"/>
      <c r="E1" s="4"/>
      <c r="F1" s="4"/>
      <c r="G1" s="37"/>
      <c r="H1" s="216" t="s">
        <v>153</v>
      </c>
      <c r="I1" s="216"/>
      <c r="J1" s="216"/>
      <c r="K1" s="216"/>
      <c r="L1" s="216"/>
      <c r="M1" s="216"/>
      <c r="N1" s="5"/>
      <c r="O1" s="6"/>
      <c r="P1" s="7"/>
      <c r="Q1" s="8"/>
    </row>
    <row r="2" spans="1:17" ht="18.75">
      <c r="A2" s="4"/>
      <c r="B2" s="4"/>
      <c r="C2" s="4"/>
      <c r="D2" s="4"/>
      <c r="E2" s="4"/>
      <c r="F2" s="4"/>
      <c r="G2" s="102"/>
      <c r="H2" s="216"/>
      <c r="I2" s="216"/>
      <c r="J2" s="216"/>
      <c r="K2" s="216"/>
      <c r="L2" s="216"/>
      <c r="M2" s="216"/>
      <c r="N2" s="5"/>
      <c r="O2" s="6"/>
      <c r="P2" s="7"/>
      <c r="Q2" s="8"/>
    </row>
    <row r="3" spans="1:17" ht="20.25" customHeight="1">
      <c r="A3" s="4"/>
      <c r="B3" s="4"/>
      <c r="C3" s="4"/>
      <c r="D3" s="4"/>
      <c r="E3" s="4"/>
      <c r="F3" s="4"/>
      <c r="G3" s="102"/>
      <c r="H3" s="191"/>
      <c r="I3" s="191"/>
      <c r="J3" s="191"/>
      <c r="K3" s="191"/>
      <c r="L3" s="191"/>
      <c r="M3" s="191"/>
      <c r="N3" s="5"/>
      <c r="O3" s="6"/>
      <c r="P3" s="7"/>
      <c r="Q3" s="8"/>
    </row>
    <row r="4" spans="1:17" ht="52.5" customHeight="1" thickBot="1">
      <c r="A4" s="231" t="s">
        <v>109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5"/>
      <c r="O4" s="6"/>
      <c r="P4" s="7"/>
      <c r="Q4" s="8"/>
    </row>
    <row r="5" spans="1:17" ht="27.75" customHeight="1">
      <c r="A5" s="218" t="s">
        <v>50</v>
      </c>
      <c r="B5" s="218" t="s">
        <v>0</v>
      </c>
      <c r="C5" s="220" t="s">
        <v>145</v>
      </c>
      <c r="D5" s="222" t="s">
        <v>142</v>
      </c>
      <c r="E5" s="224" t="s">
        <v>143</v>
      </c>
      <c r="F5" s="226" t="s">
        <v>17</v>
      </c>
      <c r="G5" s="226"/>
      <c r="H5" s="226"/>
      <c r="I5" s="226"/>
      <c r="J5" s="226"/>
      <c r="K5" s="226"/>
      <c r="L5" s="227" t="s">
        <v>144</v>
      </c>
      <c r="M5" s="229" t="s">
        <v>1</v>
      </c>
      <c r="N5" s="5"/>
      <c r="O5" s="6"/>
      <c r="P5" s="7"/>
      <c r="Q5" s="8"/>
    </row>
    <row r="6" spans="1:17" ht="102.75" customHeight="1" thickBot="1">
      <c r="A6" s="219"/>
      <c r="B6" s="219"/>
      <c r="C6" s="221"/>
      <c r="D6" s="223"/>
      <c r="E6" s="225"/>
      <c r="F6" s="179" t="s">
        <v>130</v>
      </c>
      <c r="G6" s="180" t="s">
        <v>18</v>
      </c>
      <c r="H6" s="179" t="s">
        <v>19</v>
      </c>
      <c r="I6" s="179" t="s">
        <v>115</v>
      </c>
      <c r="J6" s="179" t="s">
        <v>16</v>
      </c>
      <c r="K6" s="179" t="s">
        <v>20</v>
      </c>
      <c r="L6" s="228"/>
      <c r="M6" s="230"/>
    </row>
    <row r="7" spans="1:17" s="1" customFormat="1" ht="54" customHeight="1" thickBot="1">
      <c r="A7" s="108"/>
      <c r="B7" s="109" t="s">
        <v>48</v>
      </c>
      <c r="C7" s="135">
        <v>28720</v>
      </c>
      <c r="D7" s="135">
        <v>14611000</v>
      </c>
      <c r="E7" s="135">
        <v>14612412</v>
      </c>
      <c r="F7" s="136">
        <v>3620182</v>
      </c>
      <c r="G7" s="136">
        <v>0</v>
      </c>
      <c r="H7" s="136">
        <v>0</v>
      </c>
      <c r="I7" s="136">
        <v>0</v>
      </c>
      <c r="J7" s="136">
        <v>1431650</v>
      </c>
      <c r="K7" s="136">
        <v>9560580</v>
      </c>
      <c r="L7" s="135">
        <v>30132</v>
      </c>
      <c r="M7" s="110"/>
    </row>
    <row r="8" spans="1:17" s="1" customFormat="1" ht="61.5" thickBot="1">
      <c r="A8" s="127" t="s">
        <v>4</v>
      </c>
      <c r="B8" s="128" t="s">
        <v>117</v>
      </c>
      <c r="C8" s="137">
        <v>28100</v>
      </c>
      <c r="D8" s="137">
        <v>3041660</v>
      </c>
      <c r="E8" s="137">
        <v>3043072</v>
      </c>
      <c r="F8" s="138">
        <v>2942182</v>
      </c>
      <c r="G8" s="138"/>
      <c r="H8" s="138"/>
      <c r="I8" s="138"/>
      <c r="J8" s="138"/>
      <c r="K8" s="138">
        <v>100890</v>
      </c>
      <c r="L8" s="137">
        <v>29512</v>
      </c>
      <c r="M8" s="232" t="s">
        <v>37</v>
      </c>
      <c r="P8" s="32"/>
      <c r="Q8" s="32"/>
    </row>
    <row r="9" spans="1:17" s="1" customFormat="1" ht="54" customHeight="1" thickBot="1">
      <c r="A9" s="173" t="s">
        <v>5</v>
      </c>
      <c r="B9" s="174" t="s">
        <v>52</v>
      </c>
      <c r="C9" s="137"/>
      <c r="D9" s="137">
        <v>8129340</v>
      </c>
      <c r="E9" s="137">
        <v>8129340</v>
      </c>
      <c r="F9" s="137"/>
      <c r="G9" s="137"/>
      <c r="H9" s="137"/>
      <c r="I9" s="137"/>
      <c r="J9" s="137"/>
      <c r="K9" s="137">
        <v>8129340</v>
      </c>
      <c r="L9" s="137"/>
      <c r="M9" s="233"/>
    </row>
    <row r="10" spans="1:17" s="1" customFormat="1" ht="54" customHeight="1" thickBot="1">
      <c r="A10" s="173" t="s">
        <v>6</v>
      </c>
      <c r="B10" s="174" t="s">
        <v>38</v>
      </c>
      <c r="C10" s="137"/>
      <c r="D10" s="137">
        <v>110000</v>
      </c>
      <c r="E10" s="137">
        <v>110000</v>
      </c>
      <c r="F10" s="137"/>
      <c r="G10" s="137"/>
      <c r="H10" s="137"/>
      <c r="I10" s="137"/>
      <c r="J10" s="137">
        <v>70000</v>
      </c>
      <c r="K10" s="137">
        <v>40000</v>
      </c>
      <c r="L10" s="137"/>
      <c r="M10" s="234" t="s">
        <v>118</v>
      </c>
    </row>
    <row r="11" spans="1:17" s="1" customFormat="1" ht="54" customHeight="1" thickBot="1">
      <c r="A11" s="173" t="s">
        <v>7</v>
      </c>
      <c r="B11" s="174" t="s">
        <v>40</v>
      </c>
      <c r="C11" s="137"/>
      <c r="D11" s="137">
        <v>47000</v>
      </c>
      <c r="E11" s="137">
        <v>47000</v>
      </c>
      <c r="F11" s="137"/>
      <c r="G11" s="137"/>
      <c r="H11" s="137"/>
      <c r="I11" s="137"/>
      <c r="J11" s="137">
        <v>27000</v>
      </c>
      <c r="K11" s="137">
        <v>20000</v>
      </c>
      <c r="L11" s="137"/>
      <c r="M11" s="235"/>
    </row>
    <row r="12" spans="1:17" s="2" customFormat="1" ht="54" customHeight="1" thickBot="1">
      <c r="A12" s="173" t="s">
        <v>8</v>
      </c>
      <c r="B12" s="175" t="s">
        <v>13</v>
      </c>
      <c r="C12" s="137"/>
      <c r="D12" s="205">
        <v>335000</v>
      </c>
      <c r="E12" s="205">
        <v>335000</v>
      </c>
      <c r="F12" s="206"/>
      <c r="G12" s="206"/>
      <c r="H12" s="206"/>
      <c r="I12" s="206"/>
      <c r="J12" s="206">
        <v>70000</v>
      </c>
      <c r="K12" s="206">
        <v>265000</v>
      </c>
      <c r="L12" s="137"/>
      <c r="M12" s="235"/>
    </row>
    <row r="13" spans="1:17" s="4" customFormat="1" ht="54" customHeight="1" thickBot="1">
      <c r="A13" s="173" t="s">
        <v>9</v>
      </c>
      <c r="B13" s="176" t="s">
        <v>36</v>
      </c>
      <c r="C13" s="137"/>
      <c r="D13" s="137">
        <v>558000</v>
      </c>
      <c r="E13" s="137">
        <v>558000</v>
      </c>
      <c r="F13" s="160">
        <v>20000</v>
      </c>
      <c r="G13" s="160"/>
      <c r="H13" s="160"/>
      <c r="I13" s="160"/>
      <c r="J13" s="160">
        <v>128000</v>
      </c>
      <c r="K13" s="160">
        <v>410000</v>
      </c>
      <c r="L13" s="137"/>
      <c r="M13" s="235"/>
    </row>
    <row r="14" spans="1:17" s="105" customFormat="1" ht="54" customHeight="1" thickBot="1">
      <c r="A14" s="173" t="s">
        <v>10</v>
      </c>
      <c r="B14" s="176" t="s">
        <v>113</v>
      </c>
      <c r="C14" s="137"/>
      <c r="D14" s="137">
        <v>1036000</v>
      </c>
      <c r="E14" s="137">
        <v>1036000</v>
      </c>
      <c r="F14" s="137">
        <v>502000</v>
      </c>
      <c r="G14" s="137"/>
      <c r="H14" s="137"/>
      <c r="I14" s="137"/>
      <c r="J14" s="137">
        <v>80000</v>
      </c>
      <c r="K14" s="137">
        <v>454000</v>
      </c>
      <c r="L14" s="137"/>
      <c r="M14" s="235"/>
    </row>
    <row r="15" spans="1:17" s="4" customFormat="1" ht="54" customHeight="1" thickBot="1">
      <c r="A15" s="173" t="s">
        <v>11</v>
      </c>
      <c r="B15" s="176" t="s">
        <v>122</v>
      </c>
      <c r="C15" s="161"/>
      <c r="D15" s="161">
        <v>126000</v>
      </c>
      <c r="E15" s="161">
        <v>126000</v>
      </c>
      <c r="F15" s="137">
        <v>32000</v>
      </c>
      <c r="G15" s="137"/>
      <c r="H15" s="137"/>
      <c r="I15" s="137"/>
      <c r="J15" s="137">
        <v>56000</v>
      </c>
      <c r="K15" s="137">
        <v>38000</v>
      </c>
      <c r="L15" s="137"/>
      <c r="M15" s="235"/>
    </row>
    <row r="16" spans="1:17" s="3" customFormat="1" ht="54" customHeight="1" thickBot="1">
      <c r="A16" s="173" t="s">
        <v>12</v>
      </c>
      <c r="B16" s="176" t="s">
        <v>14</v>
      </c>
      <c r="C16" s="137"/>
      <c r="D16" s="137">
        <v>75000</v>
      </c>
      <c r="E16" s="137">
        <v>75000</v>
      </c>
      <c r="F16" s="137">
        <v>60000</v>
      </c>
      <c r="G16" s="137"/>
      <c r="H16" s="137"/>
      <c r="I16" s="137"/>
      <c r="J16" s="137"/>
      <c r="K16" s="137">
        <v>15000</v>
      </c>
      <c r="L16" s="137"/>
      <c r="M16" s="235"/>
    </row>
    <row r="17" spans="1:13" ht="54" customHeight="1" thickBot="1">
      <c r="A17" s="130">
        <v>10</v>
      </c>
      <c r="B17" s="129" t="s">
        <v>15</v>
      </c>
      <c r="C17" s="137"/>
      <c r="D17" s="137">
        <v>2000</v>
      </c>
      <c r="E17" s="137">
        <v>2000</v>
      </c>
      <c r="F17" s="137"/>
      <c r="G17" s="138"/>
      <c r="H17" s="138"/>
      <c r="I17" s="138"/>
      <c r="J17" s="138"/>
      <c r="K17" s="138">
        <v>2000</v>
      </c>
      <c r="L17" s="137"/>
      <c r="M17" s="235"/>
    </row>
    <row r="18" spans="1:13" ht="54" customHeight="1" thickBot="1">
      <c r="A18" s="131" t="s">
        <v>127</v>
      </c>
      <c r="B18" s="132" t="s">
        <v>110</v>
      </c>
      <c r="C18" s="161"/>
      <c r="D18" s="161">
        <v>80000</v>
      </c>
      <c r="E18" s="161">
        <v>80000</v>
      </c>
      <c r="F18" s="161">
        <v>10000</v>
      </c>
      <c r="G18" s="161"/>
      <c r="H18" s="161"/>
      <c r="I18" s="161"/>
      <c r="J18" s="161">
        <v>30000</v>
      </c>
      <c r="K18" s="161">
        <v>40000</v>
      </c>
      <c r="L18" s="161"/>
      <c r="M18" s="236"/>
    </row>
    <row r="19" spans="1:13" ht="54" customHeight="1" thickBot="1">
      <c r="A19" s="130">
        <v>13</v>
      </c>
      <c r="B19" s="129" t="s">
        <v>111</v>
      </c>
      <c r="C19" s="137"/>
      <c r="D19" s="137">
        <v>45000</v>
      </c>
      <c r="E19" s="137">
        <v>45000</v>
      </c>
      <c r="F19" s="137"/>
      <c r="G19" s="138"/>
      <c r="H19" s="138"/>
      <c r="I19" s="138"/>
      <c r="J19" s="138">
        <v>45000</v>
      </c>
      <c r="K19" s="138"/>
      <c r="L19" s="137"/>
      <c r="M19" s="111" t="s">
        <v>27</v>
      </c>
    </row>
    <row r="20" spans="1:13" ht="54" customHeight="1" thickBot="1">
      <c r="A20" s="130">
        <v>14</v>
      </c>
      <c r="B20" s="129" t="s">
        <v>112</v>
      </c>
      <c r="C20" s="137">
        <v>620</v>
      </c>
      <c r="D20" s="137">
        <v>860000</v>
      </c>
      <c r="E20" s="137">
        <v>860000</v>
      </c>
      <c r="F20" s="137"/>
      <c r="G20" s="138"/>
      <c r="H20" s="138"/>
      <c r="I20" s="138"/>
      <c r="J20" s="138">
        <v>859650</v>
      </c>
      <c r="K20" s="138">
        <v>350</v>
      </c>
      <c r="L20" s="137">
        <v>620</v>
      </c>
      <c r="M20" s="111" t="s">
        <v>2</v>
      </c>
    </row>
    <row r="21" spans="1:13" ht="54" customHeight="1" thickBot="1">
      <c r="A21" s="133">
        <v>15</v>
      </c>
      <c r="B21" s="134" t="s">
        <v>114</v>
      </c>
      <c r="C21" s="137"/>
      <c r="D21" s="137">
        <v>166000</v>
      </c>
      <c r="E21" s="137">
        <v>166000</v>
      </c>
      <c r="F21" s="137">
        <v>54000</v>
      </c>
      <c r="G21" s="138"/>
      <c r="H21" s="138"/>
      <c r="I21" s="138"/>
      <c r="J21" s="138">
        <v>66000</v>
      </c>
      <c r="K21" s="138">
        <v>46000</v>
      </c>
      <c r="L21" s="137"/>
      <c r="M21" s="111" t="s">
        <v>39</v>
      </c>
    </row>
    <row r="22" spans="1:13" s="1" customFormat="1" ht="61.5" customHeight="1" thickBot="1">
      <c r="A22" s="112">
        <v>12</v>
      </c>
      <c r="B22" s="167" t="s">
        <v>123</v>
      </c>
      <c r="C22" s="165"/>
      <c r="D22" s="165">
        <v>3574000</v>
      </c>
      <c r="E22" s="165">
        <v>3574000</v>
      </c>
      <c r="F22" s="166">
        <v>1150000</v>
      </c>
      <c r="G22" s="166"/>
      <c r="H22" s="166"/>
      <c r="I22" s="166"/>
      <c r="J22" s="166">
        <v>1175000</v>
      </c>
      <c r="K22" s="166">
        <v>1249000</v>
      </c>
      <c r="L22" s="164"/>
      <c r="M22" s="113" t="s">
        <v>35</v>
      </c>
    </row>
    <row r="23" spans="1:13" ht="54" customHeight="1" thickBot="1">
      <c r="A23" s="217" t="s">
        <v>3</v>
      </c>
      <c r="B23" s="217"/>
      <c r="C23" s="139">
        <v>28720</v>
      </c>
      <c r="D23" s="139">
        <v>18185000</v>
      </c>
      <c r="E23" s="140">
        <v>18186412</v>
      </c>
      <c r="F23" s="140">
        <v>4770182</v>
      </c>
      <c r="G23" s="140">
        <v>0</v>
      </c>
      <c r="H23" s="140">
        <v>0</v>
      </c>
      <c r="I23" s="140">
        <v>0</v>
      </c>
      <c r="J23" s="140">
        <v>2606650</v>
      </c>
      <c r="K23" s="140">
        <v>10809580</v>
      </c>
      <c r="L23" s="140">
        <v>30132</v>
      </c>
      <c r="M23" s="114"/>
    </row>
    <row r="24" spans="1:13" ht="54" customHeight="1">
      <c r="A24" s="33"/>
      <c r="B24" s="198" t="s">
        <v>154</v>
      </c>
      <c r="C24" s="34"/>
      <c r="D24" s="34"/>
      <c r="E24" s="34"/>
      <c r="F24" s="35"/>
      <c r="G24" s="35"/>
      <c r="H24" s="35"/>
      <c r="I24" s="35"/>
      <c r="J24" s="35"/>
      <c r="K24" s="35"/>
      <c r="L24" s="35"/>
      <c r="M24" s="36"/>
    </row>
    <row r="25" spans="1:13" ht="18">
      <c r="B25" s="115"/>
      <c r="C25" s="115"/>
      <c r="D25" s="115"/>
      <c r="E25" s="115"/>
      <c r="F25" s="116"/>
      <c r="G25" s="116"/>
      <c r="H25" s="116"/>
      <c r="I25" s="116"/>
      <c r="J25" s="116"/>
      <c r="K25" s="116"/>
      <c r="L25" s="117"/>
    </row>
    <row r="26" spans="1:13" ht="18">
      <c r="B26" s="115"/>
      <c r="C26" s="115"/>
      <c r="D26" s="115"/>
      <c r="E26" s="115"/>
      <c r="F26" s="116"/>
      <c r="G26" s="116"/>
      <c r="H26" s="116"/>
      <c r="I26" s="116"/>
      <c r="J26" s="116"/>
      <c r="K26" s="116"/>
      <c r="L26" s="117"/>
    </row>
  </sheetData>
  <mergeCells count="14">
    <mergeCell ref="H1:M1"/>
    <mergeCell ref="A23:B23"/>
    <mergeCell ref="A5:A6"/>
    <mergeCell ref="B5:B6"/>
    <mergeCell ref="C5:C6"/>
    <mergeCell ref="D5:D6"/>
    <mergeCell ref="E5:E6"/>
    <mergeCell ref="F5:K5"/>
    <mergeCell ref="L5:L6"/>
    <mergeCell ref="M5:M6"/>
    <mergeCell ref="A4:M4"/>
    <mergeCell ref="M8:M9"/>
    <mergeCell ref="M10:M18"/>
    <mergeCell ref="H2:M2"/>
  </mergeCells>
  <conditionalFormatting sqref="A9:B12 A14:B14 A16:B18">
    <cfRule type="cellIs" dxfId="5" priority="8" operator="equal">
      <formula>0</formula>
    </cfRule>
  </conditionalFormatting>
  <conditionalFormatting sqref="A7:B7 A22:B22">
    <cfRule type="cellIs" dxfId="4" priority="6" operator="equal">
      <formula>0</formula>
    </cfRule>
  </conditionalFormatting>
  <conditionalFormatting sqref="A8:B8 A13:B13 A15:B15">
    <cfRule type="cellIs" dxfId="3" priority="5" operator="equal">
      <formula>0</formula>
    </cfRule>
  </conditionalFormatting>
  <conditionalFormatting sqref="A23:B23 M23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9:B22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4"/>
  <sheetViews>
    <sheetView topLeftCell="A36" zoomScale="89" zoomScaleNormal="89" zoomScaleSheetLayoutView="70" workbookViewId="0">
      <selection activeCell="B52" sqref="B52"/>
    </sheetView>
  </sheetViews>
  <sheetFormatPr defaultColWidth="9.140625" defaultRowHeight="12.75"/>
  <cols>
    <col min="1" max="1" width="16" style="15" customWidth="1"/>
    <col min="2" max="2" width="86.85546875" style="12" customWidth="1"/>
    <col min="3" max="3" width="24.5703125" style="14" customWidth="1"/>
    <col min="4" max="4" width="24.7109375" style="14" customWidth="1"/>
    <col min="5" max="5" width="24.140625" style="12" customWidth="1"/>
    <col min="6" max="6" width="20.85546875" style="14" customWidth="1"/>
    <col min="7" max="7" width="18.7109375" style="14" hidden="1" customWidth="1"/>
    <col min="8" max="9" width="19" style="14" hidden="1" customWidth="1"/>
    <col min="10" max="11" width="22.28515625" style="14" customWidth="1"/>
    <col min="12" max="14" width="19" style="14" customWidth="1"/>
    <col min="15" max="15" width="39" style="13" customWidth="1"/>
    <col min="16" max="16384" width="9.140625" style="12"/>
  </cols>
  <sheetData>
    <row r="1" spans="1:15" ht="22.5" customHeight="1">
      <c r="H1" s="37"/>
      <c r="I1" s="37"/>
      <c r="J1" s="216" t="s">
        <v>156</v>
      </c>
      <c r="K1" s="216"/>
      <c r="L1" s="216"/>
      <c r="M1" s="216"/>
      <c r="N1" s="216"/>
      <c r="O1" s="216"/>
    </row>
    <row r="2" spans="1:15" ht="22.5" customHeight="1">
      <c r="H2" s="102"/>
      <c r="I2" s="102"/>
      <c r="J2" s="216"/>
      <c r="K2" s="216"/>
      <c r="L2" s="216"/>
      <c r="M2" s="216"/>
      <c r="N2" s="216"/>
      <c r="O2" s="216"/>
    </row>
    <row r="3" spans="1:15" ht="72" customHeight="1" thickBot="1">
      <c r="A3" s="231" t="s">
        <v>108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</row>
    <row r="4" spans="1:15" ht="40.700000000000003" customHeight="1">
      <c r="A4" s="237" t="s">
        <v>51</v>
      </c>
      <c r="B4" s="239" t="s">
        <v>0</v>
      </c>
      <c r="C4" s="220" t="s">
        <v>145</v>
      </c>
      <c r="D4" s="222" t="s">
        <v>142</v>
      </c>
      <c r="E4" s="224" t="s">
        <v>146</v>
      </c>
      <c r="F4" s="226" t="s">
        <v>17</v>
      </c>
      <c r="G4" s="226"/>
      <c r="H4" s="226"/>
      <c r="I4" s="226"/>
      <c r="J4" s="226"/>
      <c r="K4" s="226"/>
      <c r="L4" s="245" t="s">
        <v>49</v>
      </c>
      <c r="M4" s="245" t="s">
        <v>140</v>
      </c>
      <c r="N4" s="241" t="s">
        <v>144</v>
      </c>
      <c r="O4" s="243" t="s">
        <v>1</v>
      </c>
    </row>
    <row r="5" spans="1:15" s="28" customFormat="1" ht="66.2" customHeight="1" thickBot="1">
      <c r="A5" s="238"/>
      <c r="B5" s="240"/>
      <c r="C5" s="221"/>
      <c r="D5" s="223"/>
      <c r="E5" s="225"/>
      <c r="F5" s="179" t="s">
        <v>130</v>
      </c>
      <c r="G5" s="180" t="s">
        <v>18</v>
      </c>
      <c r="H5" s="179" t="s">
        <v>19</v>
      </c>
      <c r="I5" s="179" t="s">
        <v>115</v>
      </c>
      <c r="J5" s="179" t="s">
        <v>16</v>
      </c>
      <c r="K5" s="179" t="s">
        <v>20</v>
      </c>
      <c r="L5" s="246"/>
      <c r="M5" s="246"/>
      <c r="N5" s="242"/>
      <c r="O5" s="244"/>
    </row>
    <row r="6" spans="1:15" s="28" customFormat="1" ht="35.450000000000003" customHeight="1" thickBot="1">
      <c r="A6" s="30"/>
      <c r="B6" s="47" t="s">
        <v>32</v>
      </c>
      <c r="C6" s="143">
        <v>1216222</v>
      </c>
      <c r="D6" s="54">
        <v>25847000</v>
      </c>
      <c r="E6" s="54">
        <v>25853804</v>
      </c>
      <c r="F6" s="54">
        <v>17352089</v>
      </c>
      <c r="G6" s="54">
        <v>0</v>
      </c>
      <c r="H6" s="54">
        <v>0</v>
      </c>
      <c r="I6" s="54">
        <v>0</v>
      </c>
      <c r="J6" s="54">
        <v>7571150</v>
      </c>
      <c r="K6" s="54">
        <v>930565</v>
      </c>
      <c r="L6" s="55">
        <v>0</v>
      </c>
      <c r="M6" s="55">
        <v>0</v>
      </c>
      <c r="N6" s="55">
        <v>1223026</v>
      </c>
      <c r="O6" s="29"/>
    </row>
    <row r="7" spans="1:15" s="24" customFormat="1" ht="33" customHeight="1" thickBot="1">
      <c r="A7" s="118" t="s">
        <v>4</v>
      </c>
      <c r="B7" s="119" t="s">
        <v>31</v>
      </c>
      <c r="C7" s="144">
        <v>1213781</v>
      </c>
      <c r="D7" s="99">
        <v>17859000</v>
      </c>
      <c r="E7" s="99">
        <v>17865804</v>
      </c>
      <c r="F7" s="196">
        <v>17205689</v>
      </c>
      <c r="G7" s="196"/>
      <c r="H7" s="203"/>
      <c r="I7" s="203"/>
      <c r="J7" s="203"/>
      <c r="K7" s="203">
        <v>660115</v>
      </c>
      <c r="L7" s="120"/>
      <c r="M7" s="120"/>
      <c r="N7" s="120">
        <v>1220585</v>
      </c>
      <c r="O7" s="247" t="s">
        <v>34</v>
      </c>
    </row>
    <row r="8" spans="1:15" s="24" customFormat="1" ht="33" customHeight="1" thickBot="1">
      <c r="A8" s="118" t="s">
        <v>5</v>
      </c>
      <c r="B8" s="119" t="s">
        <v>120</v>
      </c>
      <c r="C8" s="145"/>
      <c r="D8" s="51">
        <v>135000</v>
      </c>
      <c r="E8" s="178">
        <v>135000</v>
      </c>
      <c r="F8" s="192"/>
      <c r="G8" s="192"/>
      <c r="H8" s="203"/>
      <c r="I8" s="203"/>
      <c r="J8" s="203">
        <v>80000</v>
      </c>
      <c r="K8" s="203">
        <v>55000</v>
      </c>
      <c r="L8" s="120"/>
      <c r="M8" s="120"/>
      <c r="N8" s="120"/>
      <c r="O8" s="248"/>
    </row>
    <row r="9" spans="1:15" s="24" customFormat="1" ht="43.5" customHeight="1" thickBot="1">
      <c r="A9" s="118" t="s">
        <v>6</v>
      </c>
      <c r="B9" s="121" t="s">
        <v>30</v>
      </c>
      <c r="C9" s="144">
        <v>2441</v>
      </c>
      <c r="D9" s="81">
        <v>3242500</v>
      </c>
      <c r="E9" s="99">
        <v>3242500</v>
      </c>
      <c r="F9" s="81">
        <v>76400</v>
      </c>
      <c r="G9" s="81"/>
      <c r="H9" s="81"/>
      <c r="I9" s="81"/>
      <c r="J9" s="81">
        <v>3161700</v>
      </c>
      <c r="K9" s="81">
        <v>4400</v>
      </c>
      <c r="L9" s="120"/>
      <c r="M9" s="120"/>
      <c r="N9" s="120">
        <v>2441</v>
      </c>
      <c r="O9" s="247" t="s">
        <v>2</v>
      </c>
    </row>
    <row r="10" spans="1:15" s="24" customFormat="1" ht="34.5" customHeight="1" thickBot="1">
      <c r="A10" s="122" t="s">
        <v>7</v>
      </c>
      <c r="B10" s="121" t="s">
        <v>54</v>
      </c>
      <c r="C10" s="145"/>
      <c r="D10" s="81">
        <v>145000</v>
      </c>
      <c r="E10" s="163">
        <v>145000</v>
      </c>
      <c r="F10" s="81"/>
      <c r="G10" s="81"/>
      <c r="H10" s="81"/>
      <c r="I10" s="81"/>
      <c r="J10" s="81">
        <v>145000</v>
      </c>
      <c r="K10" s="81"/>
      <c r="L10" s="120"/>
      <c r="M10" s="120"/>
      <c r="N10" s="120"/>
      <c r="O10" s="249"/>
    </row>
    <row r="11" spans="1:15" s="24" customFormat="1" ht="42.75" customHeight="1" thickBot="1">
      <c r="A11" s="122" t="s">
        <v>8</v>
      </c>
      <c r="B11" s="31" t="s">
        <v>29</v>
      </c>
      <c r="C11" s="162"/>
      <c r="D11" s="81">
        <v>351800</v>
      </c>
      <c r="E11" s="99">
        <v>351800</v>
      </c>
      <c r="F11" s="81"/>
      <c r="G11" s="81"/>
      <c r="H11" s="81"/>
      <c r="I11" s="81"/>
      <c r="J11" s="203">
        <v>290950</v>
      </c>
      <c r="K11" s="203">
        <v>60850</v>
      </c>
      <c r="L11" s="120"/>
      <c r="M11" s="120"/>
      <c r="N11" s="120"/>
      <c r="O11" s="249"/>
    </row>
    <row r="12" spans="1:15" s="21" customFormat="1" ht="48.2" customHeight="1" thickBot="1">
      <c r="A12" s="118" t="s">
        <v>9</v>
      </c>
      <c r="B12" s="31" t="s">
        <v>126</v>
      </c>
      <c r="C12" s="162"/>
      <c r="D12" s="81">
        <v>429700</v>
      </c>
      <c r="E12" s="99">
        <v>429700</v>
      </c>
      <c r="F12" s="81"/>
      <c r="G12" s="81"/>
      <c r="H12" s="81"/>
      <c r="I12" s="81"/>
      <c r="J12" s="81">
        <v>397700</v>
      </c>
      <c r="K12" s="81">
        <v>32000</v>
      </c>
      <c r="L12" s="120"/>
      <c r="M12" s="120"/>
      <c r="N12" s="120"/>
      <c r="O12" s="248"/>
    </row>
    <row r="13" spans="1:15" s="24" customFormat="1" ht="38.25" customHeight="1" thickBot="1">
      <c r="A13" s="118" t="s">
        <v>10</v>
      </c>
      <c r="B13" s="31" t="s">
        <v>28</v>
      </c>
      <c r="C13" s="214"/>
      <c r="D13" s="81">
        <v>45000</v>
      </c>
      <c r="E13" s="81">
        <v>45000</v>
      </c>
      <c r="F13" s="81"/>
      <c r="G13" s="81"/>
      <c r="H13" s="81"/>
      <c r="I13" s="81"/>
      <c r="J13" s="81"/>
      <c r="K13" s="81">
        <v>45000</v>
      </c>
      <c r="L13" s="120"/>
      <c r="M13" s="120"/>
      <c r="N13" s="120"/>
      <c r="O13" s="44" t="s">
        <v>39</v>
      </c>
    </row>
    <row r="14" spans="1:15" s="24" customFormat="1" ht="36" customHeight="1" thickBot="1">
      <c r="A14" s="123" t="s">
        <v>11</v>
      </c>
      <c r="B14" s="98" t="s">
        <v>116</v>
      </c>
      <c r="C14" s="215"/>
      <c r="D14" s="81">
        <v>3000</v>
      </c>
      <c r="E14" s="81">
        <v>3000</v>
      </c>
      <c r="F14" s="99"/>
      <c r="G14" s="99"/>
      <c r="H14" s="99"/>
      <c r="I14" s="99"/>
      <c r="J14" s="99"/>
      <c r="K14" s="99">
        <v>3000</v>
      </c>
      <c r="L14" s="100"/>
      <c r="M14" s="100"/>
      <c r="N14" s="100"/>
      <c r="O14" s="85" t="s">
        <v>34</v>
      </c>
    </row>
    <row r="15" spans="1:15" s="24" customFormat="1" ht="36" customHeight="1" thickBot="1">
      <c r="A15" s="123" t="s">
        <v>12</v>
      </c>
      <c r="B15" s="98" t="s">
        <v>53</v>
      </c>
      <c r="C15" s="146"/>
      <c r="D15" s="99">
        <v>2356000</v>
      </c>
      <c r="E15" s="99">
        <v>2356000</v>
      </c>
      <c r="F15" s="99"/>
      <c r="G15" s="99"/>
      <c r="H15" s="99"/>
      <c r="I15" s="99"/>
      <c r="J15" s="99">
        <v>2344000</v>
      </c>
      <c r="K15" s="99">
        <v>12000</v>
      </c>
      <c r="L15" s="100"/>
      <c r="M15" s="100"/>
      <c r="N15" s="100"/>
      <c r="O15" s="103" t="s">
        <v>27</v>
      </c>
    </row>
    <row r="16" spans="1:15" s="24" customFormat="1" ht="36" customHeight="1" thickBot="1">
      <c r="A16" s="124">
        <v>10</v>
      </c>
      <c r="B16" s="31" t="s">
        <v>124</v>
      </c>
      <c r="C16" s="159"/>
      <c r="D16" s="81">
        <v>372000</v>
      </c>
      <c r="E16" s="81">
        <v>372000</v>
      </c>
      <c r="F16" s="81">
        <v>40000</v>
      </c>
      <c r="G16" s="81"/>
      <c r="H16" s="81"/>
      <c r="I16" s="81"/>
      <c r="J16" s="81">
        <v>322000</v>
      </c>
      <c r="K16" s="81">
        <v>10000</v>
      </c>
      <c r="L16" s="120"/>
      <c r="M16" s="120"/>
      <c r="N16" s="120"/>
      <c r="O16" s="250" t="s">
        <v>34</v>
      </c>
    </row>
    <row r="17" spans="1:15" s="24" customFormat="1" ht="36" customHeight="1" thickBot="1">
      <c r="A17" s="124">
        <v>11</v>
      </c>
      <c r="B17" s="31" t="s">
        <v>26</v>
      </c>
      <c r="C17" s="159"/>
      <c r="D17" s="81">
        <v>400000</v>
      </c>
      <c r="E17" s="81">
        <v>400000</v>
      </c>
      <c r="F17" s="81"/>
      <c r="G17" s="120"/>
      <c r="H17" s="120"/>
      <c r="I17" s="120"/>
      <c r="J17" s="204">
        <v>380000</v>
      </c>
      <c r="K17" s="204">
        <v>20000</v>
      </c>
      <c r="L17" s="120"/>
      <c r="M17" s="120"/>
      <c r="N17" s="120"/>
      <c r="O17" s="251"/>
    </row>
    <row r="18" spans="1:15" s="20" customFormat="1" ht="36.75" customHeight="1" thickBot="1">
      <c r="A18" s="125">
        <v>15</v>
      </c>
      <c r="B18" s="126" t="s">
        <v>22</v>
      </c>
      <c r="C18" s="146"/>
      <c r="D18" s="99">
        <v>125000</v>
      </c>
      <c r="E18" s="99">
        <v>125000</v>
      </c>
      <c r="F18" s="99"/>
      <c r="G18" s="99"/>
      <c r="H18" s="99"/>
      <c r="I18" s="99"/>
      <c r="J18" s="99">
        <v>104800</v>
      </c>
      <c r="K18" s="99">
        <v>20200</v>
      </c>
      <c r="L18" s="100"/>
      <c r="M18" s="100"/>
      <c r="N18" s="100"/>
      <c r="O18" s="44" t="s">
        <v>21</v>
      </c>
    </row>
    <row r="19" spans="1:15" s="20" customFormat="1" ht="36.75" customHeight="1" thickBot="1">
      <c r="A19" s="125">
        <v>17</v>
      </c>
      <c r="B19" s="126" t="s">
        <v>121</v>
      </c>
      <c r="C19" s="146"/>
      <c r="D19" s="99">
        <v>8000</v>
      </c>
      <c r="E19" s="99">
        <v>8000</v>
      </c>
      <c r="F19" s="99"/>
      <c r="G19" s="99"/>
      <c r="H19" s="99"/>
      <c r="I19" s="99"/>
      <c r="J19" s="99"/>
      <c r="K19" s="99">
        <v>8000</v>
      </c>
      <c r="L19" s="100"/>
      <c r="M19" s="100"/>
      <c r="N19" s="100"/>
      <c r="O19" s="44" t="s">
        <v>34</v>
      </c>
    </row>
    <row r="20" spans="1:15" s="20" customFormat="1" ht="36.75" customHeight="1" thickBot="1">
      <c r="A20" s="186">
        <v>19</v>
      </c>
      <c r="B20" s="187" t="s">
        <v>133</v>
      </c>
      <c r="C20" s="188"/>
      <c r="D20" s="189">
        <v>375000</v>
      </c>
      <c r="E20" s="189">
        <v>375000</v>
      </c>
      <c r="F20" s="189">
        <v>30000</v>
      </c>
      <c r="G20" s="189"/>
      <c r="H20" s="189"/>
      <c r="I20" s="189"/>
      <c r="J20" s="189">
        <v>345000</v>
      </c>
      <c r="K20" s="189"/>
      <c r="L20" s="190"/>
      <c r="M20" s="190"/>
      <c r="N20" s="190"/>
      <c r="O20" s="103" t="s">
        <v>134</v>
      </c>
    </row>
    <row r="21" spans="1:15" s="24" customFormat="1" ht="48.75" customHeight="1" thickBot="1">
      <c r="A21" s="45">
        <v>12</v>
      </c>
      <c r="B21" s="172" t="s">
        <v>56</v>
      </c>
      <c r="C21" s="147"/>
      <c r="D21" s="63">
        <v>980000</v>
      </c>
      <c r="E21" s="63">
        <v>980000</v>
      </c>
      <c r="F21" s="63">
        <v>150000</v>
      </c>
      <c r="G21" s="63"/>
      <c r="H21" s="63"/>
      <c r="I21" s="63"/>
      <c r="J21" s="63">
        <v>825000</v>
      </c>
      <c r="K21" s="63">
        <v>5000</v>
      </c>
      <c r="L21" s="64"/>
      <c r="M21" s="64"/>
      <c r="N21" s="64"/>
      <c r="O21" s="106" t="s">
        <v>41</v>
      </c>
    </row>
    <row r="22" spans="1:15" s="21" customFormat="1" ht="33" hidden="1" customHeight="1">
      <c r="A22" s="26" t="s">
        <v>42</v>
      </c>
      <c r="B22" s="27" t="s">
        <v>43</v>
      </c>
      <c r="C22" s="148"/>
      <c r="D22" s="53"/>
      <c r="E22" s="52">
        <v>0</v>
      </c>
      <c r="F22" s="52"/>
      <c r="G22" s="56"/>
      <c r="H22" s="56"/>
      <c r="I22" s="56"/>
      <c r="J22" s="56"/>
      <c r="K22" s="56"/>
      <c r="L22" s="56"/>
      <c r="M22" s="56"/>
      <c r="N22" s="56"/>
      <c r="O22" s="252" t="s">
        <v>44</v>
      </c>
    </row>
    <row r="23" spans="1:15" s="21" customFormat="1" ht="44.45" hidden="1" customHeight="1" thickBot="1">
      <c r="A23" s="23" t="s">
        <v>45</v>
      </c>
      <c r="B23" s="38" t="s">
        <v>46</v>
      </c>
      <c r="C23" s="148"/>
      <c r="D23" s="53"/>
      <c r="E23" s="52">
        <v>0</v>
      </c>
      <c r="F23" s="60"/>
      <c r="G23" s="61"/>
      <c r="H23" s="61"/>
      <c r="I23" s="61"/>
      <c r="J23" s="61"/>
      <c r="K23" s="61"/>
      <c r="L23" s="62"/>
      <c r="M23" s="62"/>
      <c r="N23" s="62"/>
      <c r="O23" s="253"/>
    </row>
    <row r="24" spans="1:15" s="21" customFormat="1" ht="61.5" thickBot="1">
      <c r="A24" s="22">
        <v>13</v>
      </c>
      <c r="B24" s="46" t="s">
        <v>149</v>
      </c>
      <c r="C24" s="168"/>
      <c r="D24" s="169">
        <v>2534000</v>
      </c>
      <c r="E24" s="169">
        <v>2534000</v>
      </c>
      <c r="F24" s="170"/>
      <c r="G24" s="170"/>
      <c r="H24" s="170"/>
      <c r="I24" s="170"/>
      <c r="J24" s="170">
        <v>50000</v>
      </c>
      <c r="K24" s="170">
        <v>2484000</v>
      </c>
      <c r="L24" s="66"/>
      <c r="M24" s="66"/>
      <c r="N24" s="66"/>
      <c r="O24" s="107" t="s">
        <v>47</v>
      </c>
    </row>
    <row r="25" spans="1:15" s="21" customFormat="1" ht="50.25" customHeight="1" thickBot="1">
      <c r="A25" s="22">
        <v>21</v>
      </c>
      <c r="B25" s="46" t="s">
        <v>152</v>
      </c>
      <c r="C25" s="168"/>
      <c r="D25" s="169">
        <v>1800000</v>
      </c>
      <c r="E25" s="169">
        <v>1800000</v>
      </c>
      <c r="F25" s="170"/>
      <c r="G25" s="170"/>
      <c r="H25" s="170"/>
      <c r="I25" s="170"/>
      <c r="J25" s="170"/>
      <c r="K25" s="170">
        <v>1800000</v>
      </c>
      <c r="L25" s="66"/>
      <c r="M25" s="66"/>
      <c r="N25" s="66"/>
      <c r="O25" s="107" t="s">
        <v>47</v>
      </c>
    </row>
    <row r="26" spans="1:15" s="24" customFormat="1" ht="43.5" customHeight="1" thickBot="1">
      <c r="A26" s="22">
        <v>16</v>
      </c>
      <c r="B26" s="171" t="s">
        <v>57</v>
      </c>
      <c r="C26" s="147"/>
      <c r="D26" s="63">
        <v>2811000</v>
      </c>
      <c r="E26" s="63">
        <v>2811000</v>
      </c>
      <c r="F26" s="65">
        <v>2078850</v>
      </c>
      <c r="G26" s="65">
        <v>0</v>
      </c>
      <c r="H26" s="65">
        <v>0</v>
      </c>
      <c r="I26" s="65">
        <v>0</v>
      </c>
      <c r="J26" s="65">
        <v>671902</v>
      </c>
      <c r="K26" s="65">
        <v>60248</v>
      </c>
      <c r="L26" s="65">
        <v>0</v>
      </c>
      <c r="M26" s="65">
        <v>0</v>
      </c>
      <c r="N26" s="65">
        <v>0</v>
      </c>
      <c r="O26" s="83" t="s">
        <v>21</v>
      </c>
    </row>
    <row r="27" spans="1:15" s="24" customFormat="1" ht="35.25" customHeight="1" thickBot="1">
      <c r="A27" s="92" t="s">
        <v>58</v>
      </c>
      <c r="B27" s="25" t="s">
        <v>66</v>
      </c>
      <c r="C27" s="149"/>
      <c r="D27" s="59">
        <v>251290</v>
      </c>
      <c r="E27" s="59">
        <v>251290</v>
      </c>
      <c r="F27" s="59">
        <v>71250</v>
      </c>
      <c r="G27" s="59">
        <v>0</v>
      </c>
      <c r="H27" s="59">
        <v>0</v>
      </c>
      <c r="I27" s="59"/>
      <c r="J27" s="59">
        <v>140040</v>
      </c>
      <c r="K27" s="59">
        <v>40000</v>
      </c>
      <c r="L27" s="59">
        <v>0</v>
      </c>
      <c r="M27" s="59">
        <v>0</v>
      </c>
      <c r="N27" s="59">
        <v>0</v>
      </c>
      <c r="O27" s="199"/>
    </row>
    <row r="28" spans="1:15" s="24" customFormat="1" ht="35.25" customHeight="1">
      <c r="A28" s="200" t="s">
        <v>67</v>
      </c>
      <c r="B28" s="121" t="s">
        <v>68</v>
      </c>
      <c r="C28" s="159"/>
      <c r="D28" s="81">
        <v>30040</v>
      </c>
      <c r="E28" s="81">
        <v>30040</v>
      </c>
      <c r="F28" s="81"/>
      <c r="G28" s="81"/>
      <c r="H28" s="81"/>
      <c r="I28" s="81"/>
      <c r="J28" s="81">
        <v>10040</v>
      </c>
      <c r="K28" s="81">
        <v>20000</v>
      </c>
      <c r="L28" s="120"/>
      <c r="M28" s="120"/>
      <c r="N28" s="201"/>
      <c r="O28" s="202" t="s">
        <v>21</v>
      </c>
    </row>
    <row r="29" spans="1:15" s="24" customFormat="1" ht="35.25" customHeight="1" thickBot="1">
      <c r="A29" s="209" t="s">
        <v>147</v>
      </c>
      <c r="B29" s="210" t="s">
        <v>150</v>
      </c>
      <c r="C29" s="145"/>
      <c r="D29" s="58">
        <v>221250</v>
      </c>
      <c r="E29" s="58">
        <v>221250</v>
      </c>
      <c r="F29" s="58">
        <v>71250</v>
      </c>
      <c r="G29" s="58"/>
      <c r="H29" s="58"/>
      <c r="I29" s="58"/>
      <c r="J29" s="58">
        <v>130000</v>
      </c>
      <c r="K29" s="58">
        <v>20000</v>
      </c>
      <c r="L29" s="82"/>
      <c r="M29" s="82"/>
      <c r="N29" s="82"/>
      <c r="O29" s="197" t="s">
        <v>39</v>
      </c>
    </row>
    <row r="30" spans="1:15" s="24" customFormat="1" ht="35.25" customHeight="1" thickBot="1">
      <c r="A30" s="92" t="s">
        <v>59</v>
      </c>
      <c r="B30" s="25" t="s">
        <v>69</v>
      </c>
      <c r="C30" s="149"/>
      <c r="D30" s="59">
        <v>0</v>
      </c>
      <c r="E30" s="59">
        <v>0</v>
      </c>
      <c r="F30" s="59">
        <v>0</v>
      </c>
      <c r="G30" s="59">
        <v>0</v>
      </c>
      <c r="H30" s="59">
        <v>0</v>
      </c>
      <c r="I30" s="59"/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247" t="s">
        <v>21</v>
      </c>
    </row>
    <row r="31" spans="1:15" s="24" customFormat="1" ht="35.25" customHeight="1" thickBot="1">
      <c r="A31" s="97" t="s">
        <v>70</v>
      </c>
      <c r="B31" s="98" t="s">
        <v>71</v>
      </c>
      <c r="C31" s="146"/>
      <c r="D31" s="58">
        <v>0</v>
      </c>
      <c r="E31" s="58">
        <v>0</v>
      </c>
      <c r="F31" s="195"/>
      <c r="G31" s="195"/>
      <c r="H31" s="195"/>
      <c r="I31" s="196"/>
      <c r="J31" s="195"/>
      <c r="K31" s="58"/>
      <c r="L31" s="100"/>
      <c r="M31" s="100"/>
      <c r="N31" s="101"/>
      <c r="O31" s="248"/>
    </row>
    <row r="32" spans="1:15" s="24" customFormat="1" ht="35.25" customHeight="1" thickBot="1">
      <c r="A32" s="92" t="s">
        <v>60</v>
      </c>
      <c r="B32" s="25" t="s">
        <v>72</v>
      </c>
      <c r="C32" s="149"/>
      <c r="D32" s="59">
        <v>155248</v>
      </c>
      <c r="E32" s="59">
        <v>155248</v>
      </c>
      <c r="F32" s="59">
        <v>3000</v>
      </c>
      <c r="G32" s="59">
        <v>0</v>
      </c>
      <c r="H32" s="59">
        <v>0</v>
      </c>
      <c r="I32" s="59">
        <v>0</v>
      </c>
      <c r="J32" s="59">
        <v>132000</v>
      </c>
      <c r="K32" s="59">
        <v>20248</v>
      </c>
      <c r="L32" s="59">
        <v>0</v>
      </c>
      <c r="M32" s="59">
        <v>0</v>
      </c>
      <c r="N32" s="59">
        <v>0</v>
      </c>
      <c r="O32" s="96"/>
    </row>
    <row r="33" spans="1:15" s="24" customFormat="1" ht="35.25" customHeight="1">
      <c r="A33" s="91" t="s">
        <v>73</v>
      </c>
      <c r="B33" s="49" t="s">
        <v>74</v>
      </c>
      <c r="C33" s="150"/>
      <c r="D33" s="51">
        <v>25748</v>
      </c>
      <c r="E33" s="51">
        <v>25748</v>
      </c>
      <c r="F33" s="51"/>
      <c r="G33" s="51"/>
      <c r="H33" s="51"/>
      <c r="I33" s="51"/>
      <c r="J33" s="192">
        <v>15000</v>
      </c>
      <c r="K33" s="51">
        <v>10748</v>
      </c>
      <c r="L33" s="71"/>
      <c r="M33" s="71"/>
      <c r="N33" s="72"/>
      <c r="O33" s="104" t="s">
        <v>21</v>
      </c>
    </row>
    <row r="34" spans="1:15" s="24" customFormat="1" ht="31.5">
      <c r="A34" s="88" t="s">
        <v>75</v>
      </c>
      <c r="B34" s="48" t="s">
        <v>76</v>
      </c>
      <c r="C34" s="151"/>
      <c r="D34" s="52">
        <v>81500</v>
      </c>
      <c r="E34" s="52">
        <v>81500</v>
      </c>
      <c r="F34" s="52">
        <v>3000</v>
      </c>
      <c r="G34" s="52"/>
      <c r="H34" s="52"/>
      <c r="I34" s="52"/>
      <c r="J34" s="52">
        <v>72000</v>
      </c>
      <c r="K34" s="52">
        <v>6500</v>
      </c>
      <c r="L34" s="56"/>
      <c r="M34" s="56"/>
      <c r="N34" s="73"/>
      <c r="O34" s="86" t="s">
        <v>35</v>
      </c>
    </row>
    <row r="35" spans="1:15" s="24" customFormat="1" ht="35.25" customHeight="1">
      <c r="A35" s="90" t="s">
        <v>77</v>
      </c>
      <c r="B35" s="50" t="s">
        <v>78</v>
      </c>
      <c r="C35" s="148"/>
      <c r="D35" s="52">
        <v>0</v>
      </c>
      <c r="E35" s="52">
        <v>0</v>
      </c>
      <c r="F35" s="52"/>
      <c r="G35" s="52"/>
      <c r="H35" s="52"/>
      <c r="I35" s="52"/>
      <c r="J35" s="52"/>
      <c r="K35" s="52"/>
      <c r="L35" s="56"/>
      <c r="M35" s="56"/>
      <c r="N35" s="73"/>
      <c r="O35" s="86" t="s">
        <v>33</v>
      </c>
    </row>
    <row r="36" spans="1:15" s="24" customFormat="1" ht="35.25" customHeight="1" thickBot="1">
      <c r="A36" s="90" t="s">
        <v>135</v>
      </c>
      <c r="B36" s="50" t="s">
        <v>136</v>
      </c>
      <c r="C36" s="145"/>
      <c r="D36" s="58">
        <v>48000</v>
      </c>
      <c r="E36" s="58">
        <v>48000</v>
      </c>
      <c r="F36" s="58"/>
      <c r="G36" s="58"/>
      <c r="H36" s="58"/>
      <c r="I36" s="58"/>
      <c r="J36" s="195">
        <v>45000</v>
      </c>
      <c r="K36" s="58">
        <v>3000</v>
      </c>
      <c r="L36" s="82"/>
      <c r="M36" s="82"/>
      <c r="N36" s="82"/>
      <c r="O36" s="104" t="s">
        <v>134</v>
      </c>
    </row>
    <row r="37" spans="1:15" s="24" customFormat="1" ht="35.25" customHeight="1" thickBot="1">
      <c r="A37" s="92" t="s">
        <v>61</v>
      </c>
      <c r="B37" s="25" t="s">
        <v>64</v>
      </c>
      <c r="C37" s="149"/>
      <c r="D37" s="59">
        <v>0</v>
      </c>
      <c r="E37" s="59">
        <v>0</v>
      </c>
      <c r="F37" s="59">
        <v>0</v>
      </c>
      <c r="G37" s="59">
        <v>0</v>
      </c>
      <c r="H37" s="59">
        <v>0</v>
      </c>
      <c r="I37" s="59"/>
      <c r="J37" s="59">
        <v>0</v>
      </c>
      <c r="K37" s="59">
        <v>0</v>
      </c>
      <c r="L37" s="59">
        <v>0</v>
      </c>
      <c r="M37" s="59">
        <v>0</v>
      </c>
      <c r="N37" s="59">
        <v>0</v>
      </c>
      <c r="O37" s="247" t="s">
        <v>21</v>
      </c>
    </row>
    <row r="38" spans="1:15" s="24" customFormat="1" ht="35.25" customHeight="1" thickBot="1">
      <c r="A38" s="89" t="s">
        <v>79</v>
      </c>
      <c r="B38" s="84" t="s">
        <v>80</v>
      </c>
      <c r="C38" s="145"/>
      <c r="D38" s="58">
        <v>0</v>
      </c>
      <c r="E38" s="58">
        <v>0</v>
      </c>
      <c r="F38" s="58"/>
      <c r="G38" s="58"/>
      <c r="H38" s="58"/>
      <c r="I38" s="58"/>
      <c r="J38" s="58"/>
      <c r="K38" s="58"/>
      <c r="L38" s="82"/>
      <c r="M38" s="82"/>
      <c r="N38" s="93"/>
      <c r="O38" s="248"/>
    </row>
    <row r="39" spans="1:15" s="24" customFormat="1" ht="35.25" customHeight="1" thickBot="1">
      <c r="A39" s="92" t="s">
        <v>62</v>
      </c>
      <c r="B39" s="25" t="s">
        <v>81</v>
      </c>
      <c r="C39" s="149"/>
      <c r="D39" s="59">
        <v>399862</v>
      </c>
      <c r="E39" s="59">
        <v>399862</v>
      </c>
      <c r="F39" s="59">
        <v>0</v>
      </c>
      <c r="G39" s="59">
        <v>0</v>
      </c>
      <c r="H39" s="59">
        <v>0</v>
      </c>
      <c r="I39" s="59"/>
      <c r="J39" s="59">
        <v>399862</v>
      </c>
      <c r="K39" s="59">
        <v>0</v>
      </c>
      <c r="L39" s="59">
        <v>0</v>
      </c>
      <c r="M39" s="59">
        <v>0</v>
      </c>
      <c r="N39" s="59">
        <v>0</v>
      </c>
      <c r="O39" s="95"/>
    </row>
    <row r="40" spans="1:15" s="24" customFormat="1" ht="35.25" customHeight="1">
      <c r="A40" s="91" t="s">
        <v>82</v>
      </c>
      <c r="B40" s="49" t="s">
        <v>83</v>
      </c>
      <c r="C40" s="150"/>
      <c r="D40" s="192">
        <v>70262</v>
      </c>
      <c r="E40" s="192">
        <v>70262</v>
      </c>
      <c r="F40" s="192"/>
      <c r="G40" s="192"/>
      <c r="H40" s="192"/>
      <c r="I40" s="192"/>
      <c r="J40" s="192">
        <v>70262</v>
      </c>
      <c r="K40" s="51"/>
      <c r="L40" s="71"/>
      <c r="M40" s="71"/>
      <c r="N40" s="72"/>
      <c r="O40" s="104" t="s">
        <v>21</v>
      </c>
    </row>
    <row r="41" spans="1:15" s="24" customFormat="1" ht="31.5">
      <c r="A41" s="88" t="s">
        <v>84</v>
      </c>
      <c r="B41" s="48" t="s">
        <v>85</v>
      </c>
      <c r="C41" s="151"/>
      <c r="D41" s="192">
        <v>0</v>
      </c>
      <c r="E41" s="193">
        <v>0</v>
      </c>
      <c r="F41" s="193"/>
      <c r="G41" s="193"/>
      <c r="H41" s="193"/>
      <c r="I41" s="193"/>
      <c r="J41" s="193"/>
      <c r="K41" s="52"/>
      <c r="L41" s="56"/>
      <c r="M41" s="56"/>
      <c r="N41" s="73"/>
      <c r="O41" s="86" t="s">
        <v>35</v>
      </c>
    </row>
    <row r="42" spans="1:15" s="24" customFormat="1" ht="35.25" customHeight="1">
      <c r="A42" s="88" t="s">
        <v>86</v>
      </c>
      <c r="B42" s="48" t="s">
        <v>87</v>
      </c>
      <c r="C42" s="151"/>
      <c r="D42" s="193">
        <v>325000</v>
      </c>
      <c r="E42" s="193">
        <v>325000</v>
      </c>
      <c r="F42" s="193"/>
      <c r="G42" s="193"/>
      <c r="H42" s="193"/>
      <c r="I42" s="193"/>
      <c r="J42" s="193">
        <v>325000</v>
      </c>
      <c r="K42" s="52"/>
      <c r="L42" s="56"/>
      <c r="M42" s="56"/>
      <c r="N42" s="73"/>
      <c r="O42" s="86" t="s">
        <v>2</v>
      </c>
    </row>
    <row r="43" spans="1:15" s="24" customFormat="1" ht="35.25" customHeight="1">
      <c r="A43" s="90" t="s">
        <v>88</v>
      </c>
      <c r="B43" s="50" t="s">
        <v>89</v>
      </c>
      <c r="C43" s="152"/>
      <c r="D43" s="193">
        <v>0</v>
      </c>
      <c r="E43" s="193">
        <v>0</v>
      </c>
      <c r="F43" s="194"/>
      <c r="G43" s="194"/>
      <c r="H43" s="194"/>
      <c r="I43" s="194"/>
      <c r="J43" s="194"/>
      <c r="K43" s="78"/>
      <c r="L43" s="79"/>
      <c r="M43" s="79"/>
      <c r="N43" s="80"/>
      <c r="O43" s="86" t="s">
        <v>27</v>
      </c>
    </row>
    <row r="44" spans="1:15" s="24" customFormat="1" ht="35.25" customHeight="1" thickBot="1">
      <c r="A44" s="207" t="s">
        <v>151</v>
      </c>
      <c r="B44" s="208" t="s">
        <v>148</v>
      </c>
      <c r="C44" s="152"/>
      <c r="D44" s="194">
        <v>4600</v>
      </c>
      <c r="E44" s="194">
        <v>4600</v>
      </c>
      <c r="F44" s="194"/>
      <c r="G44" s="194"/>
      <c r="H44" s="194"/>
      <c r="I44" s="194"/>
      <c r="J44" s="194">
        <v>4600</v>
      </c>
      <c r="K44" s="78"/>
      <c r="L44" s="79"/>
      <c r="M44" s="79"/>
      <c r="N44" s="80"/>
      <c r="O44" s="211" t="s">
        <v>21</v>
      </c>
    </row>
    <row r="45" spans="1:15" s="24" customFormat="1" ht="35.25" customHeight="1" thickBot="1">
      <c r="A45" s="92" t="s">
        <v>63</v>
      </c>
      <c r="B45" s="25" t="s">
        <v>65</v>
      </c>
      <c r="C45" s="149"/>
      <c r="D45" s="59">
        <v>2004600</v>
      </c>
      <c r="E45" s="59">
        <v>2004600</v>
      </c>
      <c r="F45" s="59">
        <v>2004600</v>
      </c>
      <c r="G45" s="59">
        <v>0</v>
      </c>
      <c r="H45" s="59">
        <v>0</v>
      </c>
      <c r="I45" s="59"/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259" t="s">
        <v>34</v>
      </c>
    </row>
    <row r="46" spans="1:15" s="24" customFormat="1" ht="35.25" customHeight="1">
      <c r="A46" s="91" t="s">
        <v>90</v>
      </c>
      <c r="B46" s="49" t="s">
        <v>91</v>
      </c>
      <c r="C46" s="150"/>
      <c r="D46" s="51">
        <v>1115800</v>
      </c>
      <c r="E46" s="52">
        <v>1115800</v>
      </c>
      <c r="F46" s="192">
        <v>1115800</v>
      </c>
      <c r="G46" s="52"/>
      <c r="H46" s="51"/>
      <c r="I46" s="51"/>
      <c r="J46" s="51"/>
      <c r="K46" s="51"/>
      <c r="L46" s="71"/>
      <c r="M46" s="71"/>
      <c r="N46" s="72"/>
      <c r="O46" s="259"/>
    </row>
    <row r="47" spans="1:15" s="24" customFormat="1" ht="35.25" customHeight="1">
      <c r="A47" s="88" t="s">
        <v>92</v>
      </c>
      <c r="B47" s="48" t="s">
        <v>93</v>
      </c>
      <c r="C47" s="151"/>
      <c r="D47" s="52">
        <v>179000</v>
      </c>
      <c r="E47" s="52">
        <v>179000</v>
      </c>
      <c r="F47" s="51">
        <v>179000</v>
      </c>
      <c r="G47" s="52"/>
      <c r="H47" s="51"/>
      <c r="I47" s="52"/>
      <c r="J47" s="52"/>
      <c r="K47" s="52"/>
      <c r="L47" s="56"/>
      <c r="M47" s="56"/>
      <c r="N47" s="73"/>
      <c r="O47" s="259"/>
    </row>
    <row r="48" spans="1:15" s="24" customFormat="1" ht="35.25" customHeight="1">
      <c r="A48" s="88" t="s">
        <v>94</v>
      </c>
      <c r="B48" s="48" t="s">
        <v>95</v>
      </c>
      <c r="C48" s="151"/>
      <c r="D48" s="52">
        <v>227200</v>
      </c>
      <c r="E48" s="52">
        <v>227200</v>
      </c>
      <c r="F48" s="51">
        <v>227200</v>
      </c>
      <c r="G48" s="52"/>
      <c r="H48" s="51"/>
      <c r="I48" s="52"/>
      <c r="J48" s="52"/>
      <c r="K48" s="52"/>
      <c r="L48" s="56"/>
      <c r="M48" s="56"/>
      <c r="N48" s="73"/>
      <c r="O48" s="259"/>
    </row>
    <row r="49" spans="1:15" s="24" customFormat="1" ht="35.25" customHeight="1">
      <c r="A49" s="88" t="s">
        <v>96</v>
      </c>
      <c r="B49" s="48" t="s">
        <v>97</v>
      </c>
      <c r="C49" s="151"/>
      <c r="D49" s="52">
        <v>194100</v>
      </c>
      <c r="E49" s="52">
        <v>194100</v>
      </c>
      <c r="F49" s="51">
        <v>194100</v>
      </c>
      <c r="G49" s="52"/>
      <c r="H49" s="51"/>
      <c r="I49" s="52"/>
      <c r="J49" s="52"/>
      <c r="K49" s="52"/>
      <c r="L49" s="56"/>
      <c r="M49" s="56"/>
      <c r="N49" s="73"/>
      <c r="O49" s="259"/>
    </row>
    <row r="50" spans="1:15" s="24" customFormat="1" ht="35.25" customHeight="1">
      <c r="A50" s="88" t="s">
        <v>98</v>
      </c>
      <c r="B50" s="48" t="s">
        <v>99</v>
      </c>
      <c r="C50" s="151"/>
      <c r="D50" s="52">
        <v>24000</v>
      </c>
      <c r="E50" s="52">
        <v>24000</v>
      </c>
      <c r="F50" s="51">
        <v>24000</v>
      </c>
      <c r="G50" s="52"/>
      <c r="H50" s="51"/>
      <c r="I50" s="52"/>
      <c r="J50" s="52"/>
      <c r="K50" s="52"/>
      <c r="L50" s="56"/>
      <c r="M50" s="56"/>
      <c r="N50" s="73"/>
      <c r="O50" s="259"/>
    </row>
    <row r="51" spans="1:15" s="24" customFormat="1" ht="35.25" customHeight="1">
      <c r="A51" s="88" t="s">
        <v>100</v>
      </c>
      <c r="B51" s="48" t="s">
        <v>101</v>
      </c>
      <c r="C51" s="151"/>
      <c r="D51" s="52">
        <v>12000</v>
      </c>
      <c r="E51" s="52">
        <v>12000</v>
      </c>
      <c r="F51" s="51">
        <v>12000</v>
      </c>
      <c r="G51" s="52"/>
      <c r="H51" s="51"/>
      <c r="I51" s="52"/>
      <c r="J51" s="52"/>
      <c r="K51" s="52"/>
      <c r="L51" s="56"/>
      <c r="M51" s="56"/>
      <c r="N51" s="73"/>
      <c r="O51" s="259"/>
    </row>
    <row r="52" spans="1:15" s="24" customFormat="1" ht="35.25" customHeight="1">
      <c r="A52" s="88" t="s">
        <v>102</v>
      </c>
      <c r="B52" s="48" t="s">
        <v>103</v>
      </c>
      <c r="C52" s="151"/>
      <c r="D52" s="52">
        <v>50000</v>
      </c>
      <c r="E52" s="52">
        <v>50000</v>
      </c>
      <c r="F52" s="51">
        <v>50000</v>
      </c>
      <c r="G52" s="52"/>
      <c r="H52" s="51"/>
      <c r="I52" s="52"/>
      <c r="J52" s="52"/>
      <c r="K52" s="52"/>
      <c r="L52" s="56"/>
      <c r="M52" s="56"/>
      <c r="N52" s="73"/>
      <c r="O52" s="259"/>
    </row>
    <row r="53" spans="1:15" s="24" customFormat="1" ht="35.25" customHeight="1">
      <c r="A53" s="88" t="s">
        <v>104</v>
      </c>
      <c r="B53" s="48" t="s">
        <v>105</v>
      </c>
      <c r="C53" s="151"/>
      <c r="D53" s="52">
        <v>20000</v>
      </c>
      <c r="E53" s="52">
        <v>20000</v>
      </c>
      <c r="F53" s="51">
        <v>20000</v>
      </c>
      <c r="G53" s="52"/>
      <c r="H53" s="51"/>
      <c r="I53" s="52"/>
      <c r="J53" s="52"/>
      <c r="K53" s="52"/>
      <c r="L53" s="56"/>
      <c r="M53" s="56"/>
      <c r="N53" s="73"/>
      <c r="O53" s="259"/>
    </row>
    <row r="54" spans="1:15" s="24" customFormat="1" ht="35.25" customHeight="1">
      <c r="A54" s="88" t="s">
        <v>107</v>
      </c>
      <c r="B54" s="48" t="s">
        <v>138</v>
      </c>
      <c r="C54" s="151"/>
      <c r="D54" s="52">
        <v>127500</v>
      </c>
      <c r="E54" s="52">
        <v>127500</v>
      </c>
      <c r="F54" s="52">
        <v>127500</v>
      </c>
      <c r="G54" s="52"/>
      <c r="H54" s="52"/>
      <c r="I54" s="52"/>
      <c r="J54" s="52"/>
      <c r="K54" s="52"/>
      <c r="L54" s="56"/>
      <c r="M54" s="56"/>
      <c r="N54" s="73"/>
      <c r="O54" s="259"/>
    </row>
    <row r="55" spans="1:15" s="24" customFormat="1" ht="35.25" customHeight="1" thickBot="1">
      <c r="A55" s="89" t="s">
        <v>137</v>
      </c>
      <c r="B55" s="84" t="s">
        <v>106</v>
      </c>
      <c r="C55" s="145"/>
      <c r="D55" s="58">
        <v>55000</v>
      </c>
      <c r="E55" s="58">
        <v>55000</v>
      </c>
      <c r="F55" s="58">
        <v>55000</v>
      </c>
      <c r="G55" s="58"/>
      <c r="H55" s="58"/>
      <c r="I55" s="58"/>
      <c r="J55" s="58"/>
      <c r="K55" s="58"/>
      <c r="L55" s="82"/>
      <c r="M55" s="82"/>
      <c r="N55" s="82"/>
      <c r="O55" s="251"/>
    </row>
    <row r="56" spans="1:15" s="20" customFormat="1" ht="51" customHeight="1" thickBot="1">
      <c r="A56" s="18" t="s">
        <v>131</v>
      </c>
      <c r="B56" s="46" t="s">
        <v>132</v>
      </c>
      <c r="C56" s="153"/>
      <c r="D56" s="65">
        <v>12083000</v>
      </c>
      <c r="E56" s="65">
        <v>12083000</v>
      </c>
      <c r="F56" s="65"/>
      <c r="G56" s="65"/>
      <c r="H56" s="65"/>
      <c r="I56" s="65"/>
      <c r="J56" s="65">
        <v>12083000</v>
      </c>
      <c r="K56" s="65"/>
      <c r="L56" s="66"/>
      <c r="M56" s="66"/>
      <c r="N56" s="66"/>
      <c r="O56" s="185" t="s">
        <v>21</v>
      </c>
    </row>
    <row r="57" spans="1:15" s="20" customFormat="1" ht="51" customHeight="1" thickBot="1">
      <c r="A57" s="212">
        <v>20</v>
      </c>
      <c r="B57" s="213" t="s">
        <v>141</v>
      </c>
      <c r="C57" s="153"/>
      <c r="D57" s="65">
        <v>192000</v>
      </c>
      <c r="E57" s="65"/>
      <c r="F57" s="65"/>
      <c r="G57" s="65"/>
      <c r="H57" s="65"/>
      <c r="I57" s="65"/>
      <c r="J57" s="65"/>
      <c r="K57" s="65"/>
      <c r="L57" s="66"/>
      <c r="M57" s="66">
        <v>192000</v>
      </c>
      <c r="N57" s="66"/>
      <c r="O57" s="185" t="s">
        <v>33</v>
      </c>
    </row>
    <row r="58" spans="1:15" s="20" customFormat="1" ht="52.5" customHeight="1" thickBot="1">
      <c r="A58" s="212">
        <v>14</v>
      </c>
      <c r="B58" s="213" t="s">
        <v>25</v>
      </c>
      <c r="C58" s="153"/>
      <c r="D58" s="65">
        <v>3226000</v>
      </c>
      <c r="E58" s="65"/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6">
        <v>3226000</v>
      </c>
      <c r="M58" s="66"/>
      <c r="N58" s="66">
        <v>0</v>
      </c>
      <c r="O58" s="94" t="s">
        <v>34</v>
      </c>
    </row>
    <row r="59" spans="1:15" s="17" customFormat="1" ht="48" customHeight="1">
      <c r="A59" s="260" t="s">
        <v>24</v>
      </c>
      <c r="B59" s="182" t="s">
        <v>129</v>
      </c>
      <c r="C59" s="154"/>
      <c r="D59" s="81">
        <v>250000</v>
      </c>
      <c r="E59" s="81"/>
      <c r="F59" s="74"/>
      <c r="G59" s="75"/>
      <c r="H59" s="75"/>
      <c r="I59" s="75"/>
      <c r="J59" s="75"/>
      <c r="K59" s="75"/>
      <c r="L59" s="75">
        <v>250000</v>
      </c>
      <c r="M59" s="75"/>
      <c r="N59" s="75"/>
      <c r="O59" s="256"/>
    </row>
    <row r="60" spans="1:15" s="17" customFormat="1" ht="48" hidden="1" customHeight="1">
      <c r="A60" s="261"/>
      <c r="B60" s="183" t="s">
        <v>128</v>
      </c>
      <c r="C60" s="155"/>
      <c r="D60" s="51"/>
      <c r="E60" s="51"/>
      <c r="F60" s="141"/>
      <c r="G60" s="142"/>
      <c r="H60" s="142"/>
      <c r="I60" s="142"/>
      <c r="J60" s="142"/>
      <c r="K60" s="142"/>
      <c r="L60" s="142"/>
      <c r="M60" s="142"/>
      <c r="N60" s="142"/>
      <c r="O60" s="257"/>
    </row>
    <row r="61" spans="1:15" s="17" customFormat="1" ht="48" customHeight="1" thickBot="1">
      <c r="A61" s="87" t="s">
        <v>23</v>
      </c>
      <c r="B61" s="184" t="s">
        <v>139</v>
      </c>
      <c r="C61" s="156"/>
      <c r="D61" s="52">
        <v>2976000</v>
      </c>
      <c r="E61" s="52"/>
      <c r="F61" s="53"/>
      <c r="G61" s="76"/>
      <c r="H61" s="76"/>
      <c r="I61" s="76"/>
      <c r="J61" s="76"/>
      <c r="K61" s="76"/>
      <c r="L61" s="76">
        <v>2976000</v>
      </c>
      <c r="M61" s="76"/>
      <c r="N61" s="77"/>
      <c r="O61" s="257"/>
    </row>
    <row r="62" spans="1:15" s="17" customFormat="1" ht="48" hidden="1" customHeight="1" thickBot="1">
      <c r="A62" s="19" t="s">
        <v>23</v>
      </c>
      <c r="B62" s="181" t="s">
        <v>119</v>
      </c>
      <c r="C62" s="157"/>
      <c r="D62" s="67">
        <v>0</v>
      </c>
      <c r="E62" s="58"/>
      <c r="F62" s="57"/>
      <c r="G62" s="68"/>
      <c r="H62" s="68"/>
      <c r="I62" s="68"/>
      <c r="J62" s="68"/>
      <c r="K62" s="68"/>
      <c r="L62" s="68">
        <v>0</v>
      </c>
      <c r="M62" s="68"/>
      <c r="N62" s="68"/>
      <c r="O62" s="258"/>
    </row>
    <row r="63" spans="1:15" s="16" customFormat="1" ht="56.25" customHeight="1" thickBot="1">
      <c r="A63" s="254" t="s">
        <v>55</v>
      </c>
      <c r="B63" s="255"/>
      <c r="C63" s="158">
        <v>1216222</v>
      </c>
      <c r="D63" s="69">
        <v>49473000</v>
      </c>
      <c r="E63" s="69">
        <v>46061804</v>
      </c>
      <c r="F63" s="69">
        <v>19580939</v>
      </c>
      <c r="G63" s="69">
        <v>0</v>
      </c>
      <c r="H63" s="69">
        <v>0</v>
      </c>
      <c r="I63" s="69">
        <v>0</v>
      </c>
      <c r="J63" s="69">
        <v>21201052</v>
      </c>
      <c r="K63" s="69">
        <v>5279813</v>
      </c>
      <c r="L63" s="70">
        <v>3226000</v>
      </c>
      <c r="M63" s="70">
        <v>192000</v>
      </c>
      <c r="N63" s="70">
        <v>1223026</v>
      </c>
      <c r="O63" s="39"/>
    </row>
    <row r="64" spans="1:15" s="16" customFormat="1" ht="56.25" customHeight="1">
      <c r="A64" s="40"/>
      <c r="B64" s="20" t="s">
        <v>155</v>
      </c>
      <c r="C64" s="40"/>
      <c r="D64" s="177"/>
      <c r="E64" s="40"/>
      <c r="F64" s="40"/>
      <c r="G64" s="40"/>
      <c r="H64" s="40"/>
      <c r="I64" s="40"/>
      <c r="J64" s="40"/>
      <c r="K64" s="40"/>
      <c r="L64" s="43"/>
      <c r="M64" s="43"/>
      <c r="N64" s="41"/>
      <c r="O64" s="42"/>
    </row>
  </sheetData>
  <mergeCells count="23">
    <mergeCell ref="O7:O8"/>
    <mergeCell ref="O9:O12"/>
    <mergeCell ref="O16:O17"/>
    <mergeCell ref="O22:O23"/>
    <mergeCell ref="A63:B63"/>
    <mergeCell ref="O59:O62"/>
    <mergeCell ref="O30:O31"/>
    <mergeCell ref="O37:O38"/>
    <mergeCell ref="O45:O55"/>
    <mergeCell ref="A59:A60"/>
    <mergeCell ref="J1:O1"/>
    <mergeCell ref="A4:A5"/>
    <mergeCell ref="B4:B5"/>
    <mergeCell ref="C4:C5"/>
    <mergeCell ref="D4:D5"/>
    <mergeCell ref="E4:E5"/>
    <mergeCell ref="F4:K4"/>
    <mergeCell ref="N4:N5"/>
    <mergeCell ref="O4:O5"/>
    <mergeCell ref="L4:L5"/>
    <mergeCell ref="A3:O3"/>
    <mergeCell ref="J2:O2"/>
    <mergeCell ref="M4:M5"/>
  </mergeCells>
  <phoneticPr fontId="32" type="noConversion"/>
  <printOptions horizontalCentered="1"/>
  <pageMargins left="0" right="0" top="0.31496062992125984" bottom="0" header="0" footer="0"/>
  <pageSetup paperSize="9" scale="43" orientation="landscape" cellComments="asDisplayed" r:id="rId1"/>
  <rowBreaks count="1" manualBreakCount="1">
    <brk id="36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E49DB-1D60-4807-8DE1-98D96330134B}">
  <dimension ref="A1:V29"/>
  <sheetViews>
    <sheetView topLeftCell="F1" zoomScale="57" zoomScaleNormal="57" zoomScaleSheetLayoutView="57" workbookViewId="0">
      <selection activeCell="E24" sqref="E24"/>
    </sheetView>
  </sheetViews>
  <sheetFormatPr defaultRowHeight="15"/>
  <cols>
    <col min="1" max="1" width="20.7109375" style="262" customWidth="1"/>
    <col min="2" max="2" width="73.140625" style="263" customWidth="1"/>
    <col min="3" max="3" width="38" style="263" bestFit="1" customWidth="1"/>
    <col min="4" max="5" width="36.28515625" style="263" bestFit="1" customWidth="1"/>
    <col min="6" max="6" width="27.140625" style="263" bestFit="1" customWidth="1"/>
    <col min="7" max="7" width="27.85546875" style="263" customWidth="1"/>
    <col min="8" max="8" width="27.140625" style="263" bestFit="1" customWidth="1"/>
    <col min="9" max="9" width="23.7109375" style="263" customWidth="1"/>
    <col min="10" max="10" width="27.140625" style="263" bestFit="1" customWidth="1"/>
    <col min="11" max="11" width="32.85546875" style="264" bestFit="1" customWidth="1"/>
    <col min="12" max="12" width="20.42578125" style="264" hidden="1" customWidth="1"/>
    <col min="13" max="13" width="22.7109375" style="265" customWidth="1"/>
    <col min="14" max="14" width="29.42578125" style="264" bestFit="1" customWidth="1"/>
    <col min="15" max="15" width="28.85546875" style="264" customWidth="1"/>
    <col min="16" max="16" width="27.140625" style="372" bestFit="1" customWidth="1"/>
    <col min="17" max="17" width="27.140625" style="372" customWidth="1"/>
    <col min="18" max="18" width="30" style="263" customWidth="1"/>
    <col min="19" max="19" width="25.5703125" style="263" customWidth="1"/>
    <col min="20" max="20" width="28.42578125" style="263" bestFit="1" customWidth="1"/>
    <col min="21" max="21" width="32" style="263" hidden="1" customWidth="1"/>
    <col min="22" max="22" width="34.85546875" style="263" customWidth="1"/>
    <col min="23" max="16384" width="9.140625" style="263"/>
  </cols>
  <sheetData>
    <row r="1" spans="1:22" ht="27" customHeight="1">
      <c r="P1" s="266" t="s">
        <v>216</v>
      </c>
      <c r="Q1" s="266"/>
      <c r="R1" s="266"/>
      <c r="S1" s="266"/>
      <c r="T1" s="266"/>
      <c r="U1" s="266"/>
      <c r="V1" s="266"/>
    </row>
    <row r="2" spans="1:22" ht="27" customHeight="1">
      <c r="P2" s="266"/>
      <c r="Q2" s="266"/>
      <c r="R2" s="266"/>
      <c r="S2" s="266"/>
      <c r="T2" s="266"/>
      <c r="U2" s="266"/>
      <c r="V2" s="266"/>
    </row>
    <row r="3" spans="1:22" ht="129.75" customHeight="1" thickBot="1">
      <c r="A3" s="267" t="s">
        <v>157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</row>
    <row r="4" spans="1:22" s="282" customFormat="1" ht="88.5" customHeight="1">
      <c r="A4" s="268" t="s">
        <v>158</v>
      </c>
      <c r="B4" s="269" t="s">
        <v>0</v>
      </c>
      <c r="C4" s="270" t="s">
        <v>159</v>
      </c>
      <c r="D4" s="270"/>
      <c r="E4" s="270"/>
      <c r="F4" s="271" t="s">
        <v>160</v>
      </c>
      <c r="G4" s="272" t="s">
        <v>17</v>
      </c>
      <c r="H4" s="273"/>
      <c r="I4" s="274" t="s">
        <v>161</v>
      </c>
      <c r="J4" s="271" t="s">
        <v>162</v>
      </c>
      <c r="K4" s="275" t="s">
        <v>17</v>
      </c>
      <c r="L4" s="275"/>
      <c r="M4" s="275"/>
      <c r="N4" s="275"/>
      <c r="O4" s="276"/>
      <c r="P4" s="277" t="s">
        <v>163</v>
      </c>
      <c r="Q4" s="278" t="s">
        <v>164</v>
      </c>
      <c r="R4" s="279" t="s">
        <v>165</v>
      </c>
      <c r="S4" s="279"/>
      <c r="T4" s="279"/>
      <c r="U4" s="280" t="s">
        <v>166</v>
      </c>
      <c r="V4" s="281" t="s">
        <v>1</v>
      </c>
    </row>
    <row r="5" spans="1:22" s="296" customFormat="1" ht="105.75" customHeight="1" thickBot="1">
      <c r="A5" s="283"/>
      <c r="B5" s="284"/>
      <c r="C5" s="285" t="s">
        <v>167</v>
      </c>
      <c r="D5" s="285" t="s">
        <v>168</v>
      </c>
      <c r="E5" s="285" t="s">
        <v>169</v>
      </c>
      <c r="F5" s="286"/>
      <c r="G5" s="287" t="s">
        <v>170</v>
      </c>
      <c r="H5" s="285" t="s">
        <v>171</v>
      </c>
      <c r="I5" s="288"/>
      <c r="J5" s="286"/>
      <c r="K5" s="289" t="s">
        <v>172</v>
      </c>
      <c r="L5" s="290" t="s">
        <v>173</v>
      </c>
      <c r="M5" s="291" t="s">
        <v>174</v>
      </c>
      <c r="N5" s="290" t="s">
        <v>175</v>
      </c>
      <c r="O5" s="290" t="s">
        <v>176</v>
      </c>
      <c r="P5" s="292"/>
      <c r="Q5" s="293"/>
      <c r="R5" s="285" t="s">
        <v>167</v>
      </c>
      <c r="S5" s="285" t="s">
        <v>168</v>
      </c>
      <c r="T5" s="285" t="s">
        <v>169</v>
      </c>
      <c r="U5" s="294"/>
      <c r="V5" s="295"/>
    </row>
    <row r="6" spans="1:22" s="299" customFormat="1" ht="60.75" thickBot="1">
      <c r="A6" s="373" t="s">
        <v>4</v>
      </c>
      <c r="B6" s="374" t="s">
        <v>177</v>
      </c>
      <c r="C6" s="375">
        <v>-300000</v>
      </c>
      <c r="D6" s="375">
        <v>0</v>
      </c>
      <c r="E6" s="375">
        <v>0</v>
      </c>
      <c r="F6" s="376">
        <v>0</v>
      </c>
      <c r="G6" s="376">
        <v>0</v>
      </c>
      <c r="H6" s="376">
        <v>0</v>
      </c>
      <c r="I6" s="376"/>
      <c r="J6" s="376">
        <v>4069165</v>
      </c>
      <c r="K6" s="376">
        <v>10000</v>
      </c>
      <c r="L6" s="376">
        <v>0</v>
      </c>
      <c r="M6" s="376">
        <v>0</v>
      </c>
      <c r="N6" s="376">
        <v>4059165</v>
      </c>
      <c r="O6" s="376">
        <v>0</v>
      </c>
      <c r="P6" s="376"/>
      <c r="Q6" s="376">
        <v>0</v>
      </c>
      <c r="R6" s="377">
        <v>-100000</v>
      </c>
      <c r="S6" s="376">
        <v>0</v>
      </c>
      <c r="T6" s="376">
        <v>0</v>
      </c>
      <c r="U6" s="297">
        <f>SUM(U7:U8)</f>
        <v>0</v>
      </c>
      <c r="V6" s="298"/>
    </row>
    <row r="7" spans="1:22" s="282" customFormat="1" ht="54" customHeight="1" thickBot="1">
      <c r="A7" s="313" t="s">
        <v>178</v>
      </c>
      <c r="B7" s="301" t="s">
        <v>179</v>
      </c>
      <c r="C7" s="314"/>
      <c r="D7" s="314"/>
      <c r="E7" s="314"/>
      <c r="F7" s="307">
        <v>0</v>
      </c>
      <c r="G7" s="306"/>
      <c r="H7" s="306"/>
      <c r="I7" s="306"/>
      <c r="J7" s="307">
        <v>3969165</v>
      </c>
      <c r="K7" s="311"/>
      <c r="L7" s="311"/>
      <c r="M7" s="309"/>
      <c r="N7" s="308">
        <v>3969165</v>
      </c>
      <c r="O7" s="308"/>
      <c r="P7" s="308"/>
      <c r="Q7" s="308"/>
      <c r="R7" s="315"/>
      <c r="S7" s="306"/>
      <c r="T7" s="306"/>
      <c r="U7" s="312"/>
      <c r="V7" s="316" t="s">
        <v>180</v>
      </c>
    </row>
    <row r="8" spans="1:22" s="282" customFormat="1" ht="54" customHeight="1">
      <c r="A8" s="313" t="s">
        <v>181</v>
      </c>
      <c r="B8" s="301" t="s">
        <v>182</v>
      </c>
      <c r="C8" s="314"/>
      <c r="D8" s="314"/>
      <c r="E8" s="314"/>
      <c r="F8" s="307">
        <v>0</v>
      </c>
      <c r="G8" s="306"/>
      <c r="H8" s="306"/>
      <c r="I8" s="306"/>
      <c r="J8" s="307">
        <v>100000</v>
      </c>
      <c r="K8" s="308">
        <v>10000</v>
      </c>
      <c r="L8" s="308"/>
      <c r="M8" s="309"/>
      <c r="N8" s="308">
        <v>90000</v>
      </c>
      <c r="O8" s="308"/>
      <c r="P8" s="308"/>
      <c r="Q8" s="308"/>
      <c r="R8" s="315">
        <v>-100000</v>
      </c>
      <c r="S8" s="306"/>
      <c r="T8" s="306"/>
      <c r="U8" s="312"/>
      <c r="V8" s="317" t="s">
        <v>33</v>
      </c>
    </row>
    <row r="9" spans="1:22" s="282" customFormat="1" ht="54" customHeight="1" thickBot="1">
      <c r="A9" s="313" t="s">
        <v>183</v>
      </c>
      <c r="B9" s="318" t="s">
        <v>184</v>
      </c>
      <c r="C9" s="319">
        <v>-300000</v>
      </c>
      <c r="D9" s="319"/>
      <c r="E9" s="319"/>
      <c r="F9" s="307">
        <v>0</v>
      </c>
      <c r="G9" s="320"/>
      <c r="H9" s="320"/>
      <c r="I9" s="320"/>
      <c r="J9" s="307">
        <v>0</v>
      </c>
      <c r="K9" s="321"/>
      <c r="L9" s="321"/>
      <c r="M9" s="322"/>
      <c r="N9" s="321"/>
      <c r="O9" s="321"/>
      <c r="P9" s="321"/>
      <c r="Q9" s="321"/>
      <c r="R9" s="315"/>
      <c r="S9" s="320"/>
      <c r="T9" s="320"/>
      <c r="U9" s="323"/>
      <c r="V9" s="324"/>
    </row>
    <row r="10" spans="1:22" s="327" customFormat="1" ht="60.75" thickBot="1">
      <c r="A10" s="378" t="s">
        <v>5</v>
      </c>
      <c r="B10" s="379" t="s">
        <v>185</v>
      </c>
      <c r="C10" s="380">
        <v>-119761</v>
      </c>
      <c r="D10" s="380">
        <v>0</v>
      </c>
      <c r="E10" s="380">
        <v>0</v>
      </c>
      <c r="F10" s="381">
        <v>156078</v>
      </c>
      <c r="G10" s="381">
        <v>156078</v>
      </c>
      <c r="H10" s="381"/>
      <c r="I10" s="381"/>
      <c r="J10" s="381">
        <v>462161</v>
      </c>
      <c r="K10" s="381"/>
      <c r="L10" s="381"/>
      <c r="M10" s="381">
        <v>101000</v>
      </c>
      <c r="N10" s="381">
        <v>361161</v>
      </c>
      <c r="O10" s="381"/>
      <c r="P10" s="381"/>
      <c r="Q10" s="381"/>
      <c r="R10" s="382">
        <v>-425844</v>
      </c>
      <c r="S10" s="381">
        <v>0</v>
      </c>
      <c r="T10" s="381"/>
      <c r="U10" s="325" t="e">
        <f>U11+#REF!</f>
        <v>#REF!</v>
      </c>
      <c r="V10" s="326"/>
    </row>
    <row r="11" spans="1:22" s="282" customFormat="1" ht="45.75" customHeight="1" thickBot="1">
      <c r="A11" s="328" t="s">
        <v>186</v>
      </c>
      <c r="B11" s="329" t="s">
        <v>187</v>
      </c>
      <c r="C11" s="330">
        <v>-119761</v>
      </c>
      <c r="D11" s="330"/>
      <c r="E11" s="330"/>
      <c r="F11" s="302">
        <v>156078</v>
      </c>
      <c r="G11" s="303">
        <v>156078</v>
      </c>
      <c r="H11" s="303"/>
      <c r="I11" s="303"/>
      <c r="J11" s="302">
        <v>462161</v>
      </c>
      <c r="K11" s="331"/>
      <c r="L11" s="331"/>
      <c r="M11" s="332">
        <v>101000</v>
      </c>
      <c r="N11" s="333">
        <v>361161</v>
      </c>
      <c r="O11" s="331"/>
      <c r="P11" s="304"/>
      <c r="Q11" s="304"/>
      <c r="R11" s="334">
        <v>-425844</v>
      </c>
      <c r="S11" s="303"/>
      <c r="T11" s="303"/>
      <c r="U11" s="335">
        <v>256920</v>
      </c>
      <c r="V11" s="346" t="s">
        <v>188</v>
      </c>
    </row>
    <row r="12" spans="1:22" s="299" customFormat="1" ht="60.75" thickBot="1">
      <c r="A12" s="378" t="s">
        <v>6</v>
      </c>
      <c r="B12" s="379" t="s">
        <v>189</v>
      </c>
      <c r="C12" s="380">
        <v>8283225</v>
      </c>
      <c r="D12" s="380">
        <v>1200000</v>
      </c>
      <c r="E12" s="380">
        <v>63000</v>
      </c>
      <c r="F12" s="381">
        <v>5995083</v>
      </c>
      <c r="G12" s="381">
        <v>5981083</v>
      </c>
      <c r="H12" s="381">
        <v>14000</v>
      </c>
      <c r="I12" s="381"/>
      <c r="J12" s="381">
        <v>5895955</v>
      </c>
      <c r="K12" s="381">
        <v>826800</v>
      </c>
      <c r="L12" s="381">
        <v>0</v>
      </c>
      <c r="M12" s="381">
        <v>702055</v>
      </c>
      <c r="N12" s="381">
        <v>3744200</v>
      </c>
      <c r="O12" s="381">
        <v>622900</v>
      </c>
      <c r="P12" s="381">
        <v>0</v>
      </c>
      <c r="Q12" s="381"/>
      <c r="R12" s="383">
        <v>8494353</v>
      </c>
      <c r="S12" s="381">
        <v>1100000</v>
      </c>
      <c r="T12" s="381">
        <v>75000</v>
      </c>
      <c r="U12" s="325">
        <f>U13+U14+U15</f>
        <v>0</v>
      </c>
      <c r="V12" s="326"/>
    </row>
    <row r="13" spans="1:22" s="282" customFormat="1" ht="60">
      <c r="A13" s="328" t="s">
        <v>190</v>
      </c>
      <c r="B13" s="336" t="s">
        <v>191</v>
      </c>
      <c r="C13" s="330">
        <v>143731</v>
      </c>
      <c r="D13" s="337"/>
      <c r="E13" s="330"/>
      <c r="F13" s="302">
        <v>290000</v>
      </c>
      <c r="G13" s="303">
        <v>290000</v>
      </c>
      <c r="H13" s="303"/>
      <c r="I13" s="303"/>
      <c r="J13" s="302">
        <v>300000</v>
      </c>
      <c r="K13" s="304">
        <v>120000</v>
      </c>
      <c r="L13" s="304"/>
      <c r="M13" s="305"/>
      <c r="N13" s="304">
        <v>180000</v>
      </c>
      <c r="O13" s="304"/>
      <c r="P13" s="304"/>
      <c r="Q13" s="304"/>
      <c r="R13" s="315">
        <v>133731</v>
      </c>
      <c r="S13" s="303"/>
      <c r="T13" s="303"/>
      <c r="U13" s="335"/>
      <c r="V13" s="338" t="s">
        <v>2</v>
      </c>
    </row>
    <row r="14" spans="1:22" s="282" customFormat="1" ht="57" customHeight="1">
      <c r="A14" s="300" t="s">
        <v>192</v>
      </c>
      <c r="B14" s="301" t="s">
        <v>193</v>
      </c>
      <c r="C14" s="314">
        <v>562887</v>
      </c>
      <c r="D14" s="314"/>
      <c r="E14" s="314"/>
      <c r="F14" s="307">
        <v>624000</v>
      </c>
      <c r="G14" s="306">
        <v>624000</v>
      </c>
      <c r="H14" s="306"/>
      <c r="I14" s="306"/>
      <c r="J14" s="307">
        <v>639000</v>
      </c>
      <c r="K14" s="308">
        <v>3000</v>
      </c>
      <c r="L14" s="308"/>
      <c r="M14" s="309">
        <v>35000</v>
      </c>
      <c r="N14" s="308">
        <v>551000</v>
      </c>
      <c r="O14" s="308">
        <v>50000</v>
      </c>
      <c r="P14" s="308"/>
      <c r="Q14" s="308"/>
      <c r="R14" s="315">
        <v>547887</v>
      </c>
      <c r="S14" s="306"/>
      <c r="T14" s="306"/>
      <c r="U14" s="310"/>
      <c r="V14" s="339" t="s">
        <v>194</v>
      </c>
    </row>
    <row r="15" spans="1:22" s="282" customFormat="1" ht="125.25" customHeight="1" thickBot="1">
      <c r="A15" s="384" t="s">
        <v>195</v>
      </c>
      <c r="B15" s="385" t="s">
        <v>196</v>
      </c>
      <c r="C15" s="386">
        <v>7576607</v>
      </c>
      <c r="D15" s="386">
        <v>1200000</v>
      </c>
      <c r="E15" s="386">
        <v>63000</v>
      </c>
      <c r="F15" s="387">
        <v>5081083</v>
      </c>
      <c r="G15" s="388">
        <v>5067083</v>
      </c>
      <c r="H15" s="388">
        <v>14000</v>
      </c>
      <c r="I15" s="388">
        <v>0</v>
      </c>
      <c r="J15" s="387">
        <v>4956955</v>
      </c>
      <c r="K15" s="389">
        <v>703800</v>
      </c>
      <c r="L15" s="389">
        <v>0</v>
      </c>
      <c r="M15" s="390">
        <v>667055</v>
      </c>
      <c r="N15" s="389">
        <v>3013200</v>
      </c>
      <c r="O15" s="389">
        <v>572900</v>
      </c>
      <c r="P15" s="389">
        <v>0</v>
      </c>
      <c r="Q15" s="389">
        <v>0</v>
      </c>
      <c r="R15" s="391">
        <v>7812735</v>
      </c>
      <c r="S15" s="388">
        <v>1100000</v>
      </c>
      <c r="T15" s="388">
        <v>75000</v>
      </c>
      <c r="U15" s="335"/>
      <c r="V15" s="340" t="s">
        <v>197</v>
      </c>
    </row>
    <row r="16" spans="1:22" s="299" customFormat="1" ht="92.25" thickBot="1">
      <c r="A16" s="378" t="s">
        <v>7</v>
      </c>
      <c r="B16" s="379" t="s">
        <v>198</v>
      </c>
      <c r="C16" s="380">
        <v>12139620</v>
      </c>
      <c r="D16" s="380"/>
      <c r="E16" s="380"/>
      <c r="F16" s="381">
        <v>25900000</v>
      </c>
      <c r="G16" s="392"/>
      <c r="H16" s="392">
        <v>25900000</v>
      </c>
      <c r="I16" s="392"/>
      <c r="J16" s="381">
        <v>7367000</v>
      </c>
      <c r="K16" s="393"/>
      <c r="L16" s="393"/>
      <c r="M16" s="394"/>
      <c r="N16" s="395">
        <v>3417000</v>
      </c>
      <c r="O16" s="395">
        <v>3950000</v>
      </c>
      <c r="P16" s="381">
        <v>8108300</v>
      </c>
      <c r="Q16" s="381">
        <v>1000000</v>
      </c>
      <c r="R16" s="381">
        <v>21564320</v>
      </c>
      <c r="S16" s="381"/>
      <c r="T16" s="381"/>
      <c r="U16" s="325" t="e">
        <f>-#REF!-U15-U17-U7-U22</f>
        <v>#REF!</v>
      </c>
      <c r="V16" s="343" t="s">
        <v>188</v>
      </c>
    </row>
    <row r="17" spans="1:22" s="299" customFormat="1" ht="56.25" customHeight="1" thickBot="1">
      <c r="A17" s="396" t="s">
        <v>8</v>
      </c>
      <c r="B17" s="397" t="s">
        <v>199</v>
      </c>
      <c r="C17" s="398">
        <v>1729290</v>
      </c>
      <c r="D17" s="398">
        <v>0</v>
      </c>
      <c r="E17" s="398">
        <v>1870000</v>
      </c>
      <c r="F17" s="399">
        <v>1698000</v>
      </c>
      <c r="G17" s="399">
        <v>793000</v>
      </c>
      <c r="H17" s="399">
        <v>905000</v>
      </c>
      <c r="I17" s="399"/>
      <c r="J17" s="399">
        <v>9147000</v>
      </c>
      <c r="K17" s="399">
        <v>453000</v>
      </c>
      <c r="L17" s="399">
        <v>0</v>
      </c>
      <c r="M17" s="399">
        <v>0</v>
      </c>
      <c r="N17" s="399">
        <v>575000</v>
      </c>
      <c r="O17" s="399">
        <v>8119000</v>
      </c>
      <c r="P17" s="399">
        <v>0</v>
      </c>
      <c r="Q17" s="399">
        <v>0</v>
      </c>
      <c r="R17" s="400">
        <v>-84710</v>
      </c>
      <c r="S17" s="399">
        <v>0</v>
      </c>
      <c r="T17" s="399">
        <v>1870000</v>
      </c>
      <c r="U17" s="344" t="e">
        <f>U20</f>
        <v>#REF!</v>
      </c>
      <c r="V17" s="345"/>
    </row>
    <row r="18" spans="1:22" s="347" customFormat="1" ht="129" customHeight="1">
      <c r="A18" s="348" t="s">
        <v>200</v>
      </c>
      <c r="B18" s="349" t="s">
        <v>201</v>
      </c>
      <c r="C18" s="314">
        <v>46399</v>
      </c>
      <c r="D18" s="314"/>
      <c r="E18" s="314"/>
      <c r="F18" s="307">
        <v>93000</v>
      </c>
      <c r="G18" s="306">
        <v>78000</v>
      </c>
      <c r="H18" s="306">
        <v>15000</v>
      </c>
      <c r="I18" s="306"/>
      <c r="J18" s="307">
        <v>93000</v>
      </c>
      <c r="K18" s="341">
        <v>53000</v>
      </c>
      <c r="L18" s="341">
        <v>0</v>
      </c>
      <c r="M18" s="342">
        <v>0</v>
      </c>
      <c r="N18" s="308">
        <v>15000</v>
      </c>
      <c r="O18" s="308">
        <v>25000</v>
      </c>
      <c r="P18" s="350"/>
      <c r="Q18" s="350"/>
      <c r="R18" s="351">
        <v>46399</v>
      </c>
      <c r="S18" s="306"/>
      <c r="T18" s="306"/>
      <c r="U18" s="310"/>
      <c r="V18" s="352" t="s">
        <v>202</v>
      </c>
    </row>
    <row r="19" spans="1:22" s="347" customFormat="1" ht="87" customHeight="1">
      <c r="A19" s="300" t="s">
        <v>203</v>
      </c>
      <c r="B19" s="349" t="s">
        <v>204</v>
      </c>
      <c r="C19" s="314">
        <v>1600156</v>
      </c>
      <c r="D19" s="314"/>
      <c r="E19" s="314"/>
      <c r="F19" s="307">
        <v>725000</v>
      </c>
      <c r="G19" s="306">
        <v>715000</v>
      </c>
      <c r="H19" s="306">
        <v>10000</v>
      </c>
      <c r="I19" s="306"/>
      <c r="J19" s="350">
        <v>725000</v>
      </c>
      <c r="K19" s="308">
        <v>400000</v>
      </c>
      <c r="L19" s="308"/>
      <c r="M19" s="309"/>
      <c r="N19" s="308">
        <v>300000</v>
      </c>
      <c r="O19" s="308">
        <v>25000</v>
      </c>
      <c r="P19" s="308"/>
      <c r="Q19" s="308"/>
      <c r="R19" s="315">
        <v>1600156</v>
      </c>
      <c r="S19" s="306"/>
      <c r="T19" s="306"/>
      <c r="U19" s="310"/>
      <c r="V19" s="340" t="s">
        <v>35</v>
      </c>
    </row>
    <row r="20" spans="1:22" s="347" customFormat="1" ht="158.25" customHeight="1" thickBot="1">
      <c r="A20" s="348" t="s">
        <v>205</v>
      </c>
      <c r="B20" s="349" t="s">
        <v>206</v>
      </c>
      <c r="C20" s="314">
        <v>82735</v>
      </c>
      <c r="D20" s="314">
        <v>0</v>
      </c>
      <c r="E20" s="314">
        <v>1870000</v>
      </c>
      <c r="F20" s="307">
        <v>880000</v>
      </c>
      <c r="G20" s="306">
        <v>0</v>
      </c>
      <c r="H20" s="306">
        <v>880000</v>
      </c>
      <c r="I20" s="306"/>
      <c r="J20" s="307">
        <v>8329000</v>
      </c>
      <c r="K20" s="308">
        <v>0</v>
      </c>
      <c r="L20" s="308">
        <v>0</v>
      </c>
      <c r="M20" s="309">
        <v>0</v>
      </c>
      <c r="N20" s="308">
        <v>260000</v>
      </c>
      <c r="O20" s="308">
        <v>8069000</v>
      </c>
      <c r="P20" s="308">
        <v>0</v>
      </c>
      <c r="Q20" s="308">
        <v>0</v>
      </c>
      <c r="R20" s="315">
        <v>-1731265</v>
      </c>
      <c r="S20" s="306">
        <v>0</v>
      </c>
      <c r="T20" s="306">
        <v>1870000</v>
      </c>
      <c r="U20" s="310" t="e">
        <f>SUM(#REF!)</f>
        <v>#REF!</v>
      </c>
      <c r="V20" s="340" t="s">
        <v>188</v>
      </c>
    </row>
    <row r="21" spans="1:22" s="347" customFormat="1" ht="81.75" customHeight="1" thickBot="1">
      <c r="A21" s="401" t="s">
        <v>9</v>
      </c>
      <c r="B21" s="379" t="s">
        <v>207</v>
      </c>
      <c r="C21" s="380"/>
      <c r="D21" s="380"/>
      <c r="E21" s="380"/>
      <c r="F21" s="381">
        <v>0</v>
      </c>
      <c r="G21" s="392"/>
      <c r="H21" s="392"/>
      <c r="I21" s="381">
        <v>798000</v>
      </c>
      <c r="J21" s="381">
        <v>0</v>
      </c>
      <c r="K21" s="395"/>
      <c r="L21" s="395"/>
      <c r="M21" s="402"/>
      <c r="N21" s="395"/>
      <c r="O21" s="395"/>
      <c r="P21" s="392"/>
      <c r="Q21" s="392">
        <v>798000</v>
      </c>
      <c r="R21" s="403">
        <v>0</v>
      </c>
      <c r="S21" s="381"/>
      <c r="T21" s="381"/>
      <c r="U21" s="353"/>
      <c r="V21" s="354" t="s">
        <v>188</v>
      </c>
    </row>
    <row r="22" spans="1:22" s="347" customFormat="1" ht="99.75" customHeight="1" thickBot="1">
      <c r="A22" s="404" t="s">
        <v>11</v>
      </c>
      <c r="B22" s="379" t="s">
        <v>208</v>
      </c>
      <c r="C22" s="380"/>
      <c r="D22" s="380"/>
      <c r="E22" s="380"/>
      <c r="F22" s="381">
        <v>0</v>
      </c>
      <c r="G22" s="392"/>
      <c r="H22" s="392"/>
      <c r="I22" s="392"/>
      <c r="J22" s="381">
        <v>0</v>
      </c>
      <c r="K22" s="395"/>
      <c r="L22" s="395"/>
      <c r="M22" s="402"/>
      <c r="N22" s="392"/>
      <c r="O22" s="395"/>
      <c r="P22" s="392"/>
      <c r="Q22" s="392">
        <v>0</v>
      </c>
      <c r="R22" s="403">
        <v>0</v>
      </c>
      <c r="S22" s="381"/>
      <c r="T22" s="381"/>
      <c r="U22" s="353">
        <f>-R22</f>
        <v>0</v>
      </c>
      <c r="V22" s="354" t="s">
        <v>188</v>
      </c>
    </row>
    <row r="23" spans="1:22" s="347" customFormat="1" ht="80.45" customHeight="1" thickBot="1">
      <c r="A23" s="401" t="s">
        <v>209</v>
      </c>
      <c r="B23" s="379" t="s">
        <v>210</v>
      </c>
      <c r="C23" s="380">
        <v>-150705</v>
      </c>
      <c r="D23" s="380">
        <v>100000</v>
      </c>
      <c r="E23" s="380"/>
      <c r="F23" s="381">
        <v>0</v>
      </c>
      <c r="G23" s="392"/>
      <c r="H23" s="392"/>
      <c r="I23" s="392"/>
      <c r="J23" s="381">
        <v>0</v>
      </c>
      <c r="K23" s="395"/>
      <c r="L23" s="395"/>
      <c r="M23" s="402"/>
      <c r="N23" s="395"/>
      <c r="O23" s="395"/>
      <c r="P23" s="392"/>
      <c r="Q23" s="392"/>
      <c r="R23" s="405">
        <v>-150705</v>
      </c>
      <c r="S23" s="392">
        <v>100000</v>
      </c>
      <c r="T23" s="381"/>
      <c r="U23" s="353" t="e">
        <f>-U11-#REF!</f>
        <v>#REF!</v>
      </c>
      <c r="V23" s="355" t="s">
        <v>188</v>
      </c>
    </row>
    <row r="24" spans="1:22" s="347" customFormat="1" ht="210.75" thickBot="1">
      <c r="A24" s="401" t="s">
        <v>211</v>
      </c>
      <c r="B24" s="379" t="s">
        <v>212</v>
      </c>
      <c r="C24" s="380">
        <v>2151793</v>
      </c>
      <c r="D24" s="380">
        <v>535604</v>
      </c>
      <c r="E24" s="380"/>
      <c r="F24" s="381">
        <v>0</v>
      </c>
      <c r="G24" s="392"/>
      <c r="H24" s="392"/>
      <c r="I24" s="392"/>
      <c r="J24" s="381">
        <v>0</v>
      </c>
      <c r="K24" s="395"/>
      <c r="L24" s="395"/>
      <c r="M24" s="402"/>
      <c r="N24" s="395"/>
      <c r="O24" s="395"/>
      <c r="P24" s="392"/>
      <c r="Q24" s="392"/>
      <c r="R24" s="405">
        <v>2187397</v>
      </c>
      <c r="S24" s="392">
        <v>500000</v>
      </c>
      <c r="T24" s="381"/>
      <c r="U24" s="353"/>
      <c r="V24" s="355" t="s">
        <v>188</v>
      </c>
    </row>
    <row r="25" spans="1:22" s="347" customFormat="1" ht="98.25" customHeight="1" thickBot="1">
      <c r="A25" s="401" t="s">
        <v>213</v>
      </c>
      <c r="B25" s="379" t="s">
        <v>214</v>
      </c>
      <c r="C25" s="380"/>
      <c r="D25" s="380"/>
      <c r="E25" s="380"/>
      <c r="F25" s="381">
        <v>0</v>
      </c>
      <c r="G25" s="392"/>
      <c r="H25" s="392"/>
      <c r="I25" s="392"/>
      <c r="J25" s="381">
        <v>0</v>
      </c>
      <c r="K25" s="395"/>
      <c r="L25" s="395"/>
      <c r="M25" s="402"/>
      <c r="N25" s="395"/>
      <c r="O25" s="395"/>
      <c r="P25" s="392"/>
      <c r="Q25" s="392"/>
      <c r="R25" s="405">
        <v>1281000</v>
      </c>
      <c r="S25" s="392"/>
      <c r="T25" s="381"/>
      <c r="U25" s="353"/>
      <c r="V25" s="355" t="s">
        <v>188</v>
      </c>
    </row>
    <row r="26" spans="1:22" s="362" customFormat="1" ht="76.7" customHeight="1" thickBot="1">
      <c r="A26" s="356"/>
      <c r="B26" s="357" t="s">
        <v>125</v>
      </c>
      <c r="C26" s="358">
        <v>23733462</v>
      </c>
      <c r="D26" s="358">
        <v>1835604</v>
      </c>
      <c r="E26" s="358">
        <v>1933000</v>
      </c>
      <c r="F26" s="359">
        <v>33749161</v>
      </c>
      <c r="G26" s="359">
        <v>6930161</v>
      </c>
      <c r="H26" s="359">
        <v>26819000</v>
      </c>
      <c r="I26" s="359">
        <v>798000</v>
      </c>
      <c r="J26" s="359">
        <v>26941281</v>
      </c>
      <c r="K26" s="359">
        <v>1289800</v>
      </c>
      <c r="L26" s="359">
        <v>0</v>
      </c>
      <c r="M26" s="359">
        <v>803055</v>
      </c>
      <c r="N26" s="359">
        <v>12156526</v>
      </c>
      <c r="O26" s="359">
        <v>12691900</v>
      </c>
      <c r="P26" s="359">
        <v>8108300</v>
      </c>
      <c r="Q26" s="359">
        <v>1798000</v>
      </c>
      <c r="R26" s="360">
        <v>32765811</v>
      </c>
      <c r="S26" s="359">
        <v>1700000</v>
      </c>
      <c r="T26" s="359">
        <v>1945000</v>
      </c>
      <c r="U26" s="361" t="e">
        <f>U6+U10+U12+U16+U17+U21+#REF!+U23+U24+U22</f>
        <v>#REF!</v>
      </c>
      <c r="V26" s="326"/>
    </row>
    <row r="27" spans="1:22" s="362" customFormat="1" ht="66" customHeight="1">
      <c r="A27" s="363"/>
      <c r="B27" s="364"/>
      <c r="C27" s="365"/>
      <c r="D27" s="365"/>
      <c r="E27" s="365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7"/>
      <c r="S27" s="366"/>
      <c r="T27" s="366"/>
      <c r="U27" s="368"/>
      <c r="V27" s="369"/>
    </row>
    <row r="28" spans="1:22" s="362" customFormat="1" ht="29.25" customHeight="1">
      <c r="A28" s="370" t="s">
        <v>215</v>
      </c>
      <c r="B28" s="370"/>
      <c r="C28" s="371"/>
      <c r="D28" s="365"/>
      <c r="E28" s="365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7"/>
      <c r="S28" s="366"/>
      <c r="T28" s="366"/>
      <c r="U28" s="368"/>
      <c r="V28" s="369"/>
    </row>
    <row r="29" spans="1:22" s="362" customFormat="1" ht="29.25" customHeight="1">
      <c r="A29" s="363"/>
      <c r="B29" s="364"/>
      <c r="C29" s="365"/>
      <c r="D29" s="365"/>
      <c r="E29" s="365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7"/>
      <c r="S29" s="366"/>
      <c r="T29" s="366"/>
      <c r="U29" s="368"/>
      <c r="V29" s="369"/>
    </row>
  </sheetData>
  <mergeCells count="17">
    <mergeCell ref="V8:V9"/>
    <mergeCell ref="K4:O4"/>
    <mergeCell ref="P4:P5"/>
    <mergeCell ref="Q4:Q5"/>
    <mergeCell ref="R4:T4"/>
    <mergeCell ref="U4:U5"/>
    <mergeCell ref="V4:V5"/>
    <mergeCell ref="P1:V1"/>
    <mergeCell ref="P2:V2"/>
    <mergeCell ref="A3:V3"/>
    <mergeCell ref="A4:A5"/>
    <mergeCell ref="B4:B5"/>
    <mergeCell ref="C4:E4"/>
    <mergeCell ref="F4:F5"/>
    <mergeCell ref="G4:H4"/>
    <mergeCell ref="I4:I5"/>
    <mergeCell ref="J4:J5"/>
  </mergeCells>
  <printOptions horizontalCentered="1"/>
  <pageMargins left="0" right="0" top="0.51181102362204722" bottom="0.74803149606299213" header="0" footer="0.31496062992125984"/>
  <pageSetup paperSize="9" scale="22" orientation="landscape" r:id="rId1"/>
  <headerFooter>
    <oddHeader xml:space="preserve">&amp;L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2023-01-05T14:57:18Z</cp:lastPrinted>
  <dcterms:created xsi:type="dcterms:W3CDTF">2004-03-15T09:27:32Z</dcterms:created>
  <dcterms:modified xsi:type="dcterms:W3CDTF">2023-01-10T14:52:25Z</dcterms:modified>
</cp:coreProperties>
</file>