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X:\DKP\2022\ZARZĄDZENIA\Zmiany\II wersja-OSTATECZNA\Do publikacji\"/>
    </mc:Choice>
  </mc:AlternateContent>
  <xr:revisionPtr revIDLastSave="0" documentId="8_{56123DE5-C800-4E70-B4E0-D018D50977A1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Załącznik Nr 1" sheetId="25" r:id="rId1"/>
    <sheet name="Załącznik Nr 2" sheetId="26" r:id="rId2"/>
    <sheet name="Załącznik Nr 3" sheetId="27" r:id="rId3"/>
  </sheets>
  <definedNames>
    <definedName name="_xlnm.Print_Area" localSheetId="0">'Załącznik Nr 1'!$A$1:$M$24</definedName>
    <definedName name="_xlnm.Print_Area" localSheetId="1">'Załącznik Nr 2'!$A$1:$O$61</definedName>
    <definedName name="_xlnm.Print_Area" localSheetId="2">'Załącznik Nr 3'!$A$1:$V$30</definedName>
    <definedName name="_xlnm.Print_Titles" localSheetId="0">'Załącznik Nr 1'!$5:$6</definedName>
    <definedName name="_xlnm.Print_Titles" localSheetId="1">'Załącznik Nr 2'!$4:$5</definedName>
    <definedName name="_xlnm.Print_Titles" localSheetId="2">'Załącznik Nr 3'!$4:$5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U24" i="27" l="1"/>
  <c r="U23" i="27"/>
  <c r="U13" i="27"/>
  <c r="U12" i="27"/>
  <c r="U6" i="27"/>
  <c r="U21" i="27" l="1"/>
  <c r="U18" i="27" s="1"/>
  <c r="U17" i="27" s="1"/>
  <c r="U10" i="27"/>
  <c r="U27" i="27" l="1"/>
</calcChain>
</file>

<file path=xl/sharedStrings.xml><?xml version="1.0" encoding="utf-8"?>
<sst xmlns="http://schemas.openxmlformats.org/spreadsheetml/2006/main" count="284" uniqueCount="218">
  <si>
    <t>Wyszczególnienie</t>
  </si>
  <si>
    <t>DYSPONENT</t>
  </si>
  <si>
    <t>Naczelnik Działu kierujący Zespołem Gospodarczym</t>
  </si>
  <si>
    <t>RAZEM DOTACJA PODMIOTOWA W ROZDZIALE 73010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</si>
  <si>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</si>
  <si>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</si>
  <si>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</si>
  <si>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</si>
  <si>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</si>
  <si>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</si>
  <si>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</si>
  <si>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</si>
  <si>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</si>
  <si>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Działalność Prezesa, Wiceprezesów oraz Kanclerza Akademii</t>
  </si>
  <si>
    <t>Działalność Komisji do Spraw Etyki w Nauce</t>
  </si>
  <si>
    <t>Działalność Komisji Rewizyjnej</t>
  </si>
  <si>
    <t>Zakup towarów i usług</t>
  </si>
  <si>
    <t>z tego:</t>
  </si>
  <si>
    <t xml:space="preserve">Wynagrodzenia bezosobowe </t>
  </si>
  <si>
    <t>Pochodne od wynagrodzeń (ZUS i FP)</t>
  </si>
  <si>
    <t xml:space="preserve">Pozostałe koszty </t>
  </si>
  <si>
    <t>Dyrektor Biura d.s. Doskonałości Naukowej</t>
  </si>
  <si>
    <t>BIURO d.s. DOSKONAŁOŚCI NAUKOWEJ</t>
  </si>
  <si>
    <t>14-02</t>
  </si>
  <si>
    <t>14-01</t>
  </si>
  <si>
    <t>DOTACJA CELOWA NA INWESTYCJE</t>
  </si>
  <si>
    <t>Inne zadania niewyspecyfikowane wyżej podejmowane z inicjatywy Kanclerza Akademii</t>
  </si>
  <si>
    <t>Naczelnik Działu kierujący Zespołem Teleinformatyki</t>
  </si>
  <si>
    <t>Nadzór nad mieniem Akademii i jej jednostkami organizacyjnymi</t>
  </si>
  <si>
    <t>Zakup materiałów,wyposażenia biurowego, akcesoriów administracyjnych i innych drobnych usług</t>
  </si>
  <si>
    <t>Koszty bieżące dotyczące siedziby Akademii (PKiN) oraz jej oddziałów</t>
  </si>
  <si>
    <t>Koszty związane z  zatrudnieniem pracowników Kancelarii PAN</t>
  </si>
  <si>
    <t>DZIAŁALNOŚĆ KANCELARII PAN</t>
  </si>
  <si>
    <t>Dyrektor Biura Współpracy z Zagranicą</t>
  </si>
  <si>
    <t>Kanclerz PAN</t>
  </si>
  <si>
    <t>Dyrektor Biura Upowszechniania i Promocji Nauki</t>
  </si>
  <si>
    <t>Działalność wydziałów PAN</t>
  </si>
  <si>
    <t>Kanclerz  PAN</t>
  </si>
  <si>
    <t>Organizacja Zgromadzeń Ogólnych PAN</t>
  </si>
  <si>
    <t>Dyrektor Gabinetu Prezesa PAN</t>
  </si>
  <si>
    <t xml:space="preserve">Organizacja posiedzeń Prezydium PAN </t>
  </si>
  <si>
    <t>Dyrektor Biura Upowszechniania 
i Promocji Nauki</t>
  </si>
  <si>
    <t>12-01</t>
  </si>
  <si>
    <t>realizowane przez Biuro Współpracy z Zagranicą</t>
  </si>
  <si>
    <t>Wicedyrektor BUPiN</t>
  </si>
  <si>
    <t>12-02</t>
  </si>
  <si>
    <t>realizowane przez Biuro Upowszechniania i Promocji Nauki oraz inne komórki Kancelarii *)</t>
  </si>
  <si>
    <t>Dyrektor Biura Współpracy 
z Zagranicą</t>
  </si>
  <si>
    <t>KOSZTY DZIAŁALNOŚCI STATUTOWEJ ORGANÓW AKADEMII I KORPORACJI UCZONYCH, z tego:</t>
  </si>
  <si>
    <t>Wydatki majątkowe</t>
  </si>
  <si>
    <t>Pozycja 
(nr w systemie ERP)</t>
  </si>
  <si>
    <r>
      <t>Pozycja 
(nr w systemie</t>
    </r>
    <r>
      <rPr>
        <b/>
        <sz val="12"/>
        <rFont val="Arial"/>
        <family val="2"/>
        <charset val="238"/>
      </rPr>
      <t xml:space="preserve"> </t>
    </r>
    <r>
      <rPr>
        <sz val="12"/>
        <rFont val="Arial"/>
        <family val="2"/>
        <charset val="238"/>
      </rPr>
      <t>ERP)</t>
    </r>
  </si>
  <si>
    <t>Uposażenia członków PAN</t>
  </si>
  <si>
    <t>Koszty związane z technologią informacyjną</t>
  </si>
  <si>
    <t>Zabezpieczenie łączności - opłaty pocztowe</t>
  </si>
  <si>
    <r>
      <t>RAZEM DOTACJE W ROZDZIALE 73095</t>
    </r>
    <r>
      <rPr>
        <i/>
        <sz val="16"/>
        <rFont val="Arial"/>
        <family val="2"/>
        <charset val="238"/>
      </rPr>
      <t xml:space="preserve">                                                               (bez międzynarodowego instytutu)</t>
    </r>
  </si>
  <si>
    <t>WYODRĘBNIONE ZADANIA Z ZAKRESU UPOWSZECHNIANIA I PROMOCJI DZIAŁALNOŚCI NAUKOWEJ</t>
  </si>
  <si>
    <t>Program PASIFIC</t>
  </si>
  <si>
    <t>16.10</t>
  </si>
  <si>
    <t>16.20</t>
  </si>
  <si>
    <t>16.30</t>
  </si>
  <si>
    <t>16.40</t>
  </si>
  <si>
    <t>16.50</t>
  </si>
  <si>
    <t>16.60</t>
  </si>
  <si>
    <t xml:space="preserve">ETHICAL ISSUES </t>
  </si>
  <si>
    <t>WYNAGRODZENIA</t>
  </si>
  <si>
    <t>ZARZĄDZANIE PROJEKTEM</t>
  </si>
  <si>
    <t>16.10.1</t>
  </si>
  <si>
    <t>Zarządzanie projektem - BDN</t>
  </si>
  <si>
    <t>EWALUACJA APLIKACJI</t>
  </si>
  <si>
    <t>16.20.1</t>
  </si>
  <si>
    <t>Ewaluacja aplikacji - BDN</t>
  </si>
  <si>
    <t>PROMOCJA PROGRAMU I KONKURSÓW</t>
  </si>
  <si>
    <t xml:space="preserve"> 16.30.1</t>
  </si>
  <si>
    <t>Promocja programu i konkursów - BDN</t>
  </si>
  <si>
    <t xml:space="preserve"> 16.30.2</t>
  </si>
  <si>
    <t>Promocja programu i konkursów - BUiPN</t>
  </si>
  <si>
    <t xml:space="preserve"> 16.30.3</t>
  </si>
  <si>
    <t>Promocja programu i konkursów - BWZ</t>
  </si>
  <si>
    <t xml:space="preserve"> 16.40.1</t>
  </si>
  <si>
    <t>Aspekty etyczne - BDN</t>
  </si>
  <si>
    <t>KOSZTY POŚREDNIE</t>
  </si>
  <si>
    <t xml:space="preserve"> 16.50.1</t>
  </si>
  <si>
    <t>Koszty pośrednie - BDN</t>
  </si>
  <si>
    <t xml:space="preserve"> 16.50.2</t>
  </si>
  <si>
    <t>Koszty pośrednie - BUiPN</t>
  </si>
  <si>
    <t xml:space="preserve"> 16.50.3</t>
  </si>
  <si>
    <t>Koszty pośrednie - ZG</t>
  </si>
  <si>
    <t xml:space="preserve"> 16.50.4</t>
  </si>
  <si>
    <t>Koszty pośrednie - ZT</t>
  </si>
  <si>
    <t xml:space="preserve"> 16.60.1</t>
  </si>
  <si>
    <t>Wynagrodzenia - BDN</t>
  </si>
  <si>
    <t xml:space="preserve"> 16.60.2</t>
  </si>
  <si>
    <t>Wynagrodzenia - BUiPN</t>
  </si>
  <si>
    <t xml:space="preserve"> 16.60.3</t>
  </si>
  <si>
    <t>Wynagrodzenia - BFiB</t>
  </si>
  <si>
    <t xml:space="preserve"> 16.60.4</t>
  </si>
  <si>
    <t>Wynagrodzenia - GP</t>
  </si>
  <si>
    <t xml:space="preserve"> 16.60.5</t>
  </si>
  <si>
    <t>Wynagrodzenia - BWZ</t>
  </si>
  <si>
    <t xml:space="preserve"> 16.60.6</t>
  </si>
  <si>
    <t>Wynagrodzenia - ZG</t>
  </si>
  <si>
    <t xml:space="preserve"> 16.60.7</t>
  </si>
  <si>
    <t xml:space="preserve">Wynagrodzenia - ZT </t>
  </si>
  <si>
    <t xml:space="preserve"> 16.60.8</t>
  </si>
  <si>
    <t xml:space="preserve">Wynagrodzenia - ZSP </t>
  </si>
  <si>
    <t>Wynagrodzenia - pozostałe</t>
  </si>
  <si>
    <t xml:space="preserve"> 16.60.9</t>
  </si>
  <si>
    <t>ZADANIA OPERACYJNE REALIZOWANE  CENTRALNIE - FINANSOWANE Z DOTACJI w rozdz. 73095 - (w zł)</t>
  </si>
  <si>
    <t>ZADANIA OPERACYJNE REALIZOWANE  CENTRALNIE - FINANSOWANE Z DOTACJI w rozdz. 73010 - (w zł)</t>
  </si>
  <si>
    <t>Koszty organizacji posiedzeń Akademii Młodych Uczonych</t>
  </si>
  <si>
    <t>Zakup usług telefonii komórkowej</t>
  </si>
  <si>
    <t>Utrzymanie infrastruktury gospodarczej Korporacji</t>
  </si>
  <si>
    <t>Działalność komitetów naukowych</t>
  </si>
  <si>
    <t>Działalność komitetów problemowych i rad oraz komitetów narodowych</t>
  </si>
  <si>
    <t>Podatki i opłaty</t>
  </si>
  <si>
    <t>Zastępstwo procesowe i pełnomocnictwa notarialne</t>
  </si>
  <si>
    <r>
      <t xml:space="preserve">Koszty związane z  zatrudnieniem Kierownictwa PAN  </t>
    </r>
    <r>
      <rPr>
        <i/>
        <sz val="16"/>
        <rFont val="Arial"/>
        <family val="2"/>
        <charset val="238"/>
      </rPr>
      <t>(Prezes, Wiceprezesi, Kanclerz, Przewodniczący rad kuratorów ich zastępcy, Prezesi oddziałów)</t>
    </r>
  </si>
  <si>
    <t>Dyrektor 
Gabinetu Prezesa PAN</t>
  </si>
  <si>
    <r>
      <rPr>
        <sz val="12"/>
        <rFont val="Calibri"/>
        <family val="2"/>
        <charset val="238"/>
      </rPr>
      <t>§</t>
    </r>
    <r>
      <rPr>
        <sz val="12"/>
        <rFont val="Arial"/>
        <family val="2"/>
        <charset val="238"/>
      </rPr>
      <t xml:space="preserve"> 6560 inwestycje budowlane</t>
    </r>
  </si>
  <si>
    <t>FINANSOWANIE WSPÓŁPRACY NAUKOWEJ Z ZAGRANICĄ (w tym koszty zagranicznych podróży pracowników Kancelarii PAN - 40.000)</t>
  </si>
  <si>
    <t xml:space="preserve">Podnoszenie kwalifkacji </t>
  </si>
  <si>
    <t>Zadania z zakresu BHP i obronności</t>
  </si>
  <si>
    <t>Działalność statutowa oddziałów PAN</t>
  </si>
  <si>
    <t>Wyodrębnione zadania z zakresu upowszechniania i promocji działalności naukowej</t>
  </si>
  <si>
    <t>Zlecanie osobom trzecim wykonania usług  oraz wsparcie eksperckie</t>
  </si>
  <si>
    <t>RAZEM</t>
  </si>
  <si>
    <r>
      <t xml:space="preserve">Zabezpieczenie bieżącej obsługi transportowej Akademii </t>
    </r>
    <r>
      <rPr>
        <sz val="10"/>
        <rFont val="Arial"/>
        <family val="2"/>
        <charset val="238"/>
      </rPr>
      <t>(bez kosztów osobowych kierowców, utrzymanie i eksploatacja taboru samochodowego)</t>
    </r>
  </si>
  <si>
    <t>11</t>
  </si>
  <si>
    <t>Planowane zobowiązania                            na                                   31-12-2022 r.</t>
  </si>
  <si>
    <r>
      <rPr>
        <b/>
        <sz val="12"/>
        <rFont val="Calibri"/>
        <family val="2"/>
        <charset val="238"/>
      </rPr>
      <t>§</t>
    </r>
    <r>
      <rPr>
        <b/>
        <sz val="12"/>
        <rFont val="Arial"/>
        <family val="2"/>
        <charset val="238"/>
      </rPr>
      <t xml:space="preserve"> 6220 zakupy inwestycyjne</t>
    </r>
    <r>
      <rPr>
        <sz val="12"/>
        <rFont val="Arial"/>
        <family val="2"/>
        <charset val="238"/>
      </rPr>
      <t xml:space="preserve">
</t>
    </r>
  </si>
  <si>
    <r>
      <rPr>
        <b/>
        <sz val="12"/>
        <rFont val="Calibri"/>
        <family val="2"/>
        <charset val="238"/>
      </rPr>
      <t>§</t>
    </r>
    <r>
      <rPr>
        <b/>
        <sz val="12"/>
        <rFont val="Arial"/>
        <family val="2"/>
        <charset val="238"/>
      </rPr>
      <t xml:space="preserve"> 6220 zakupy inwestycyjne</t>
    </r>
  </si>
  <si>
    <t>Wynagrodzenia 
i pochodne</t>
  </si>
  <si>
    <t>18</t>
  </si>
  <si>
    <t>Program PASIFIC 
DOTACJA CELOWA NA WKŁAD WŁASNY</t>
  </si>
  <si>
    <t>Działalność Biura Komunikacji</t>
  </si>
  <si>
    <t>Dyrektor Biura Komunikacji</t>
  </si>
  <si>
    <t xml:space="preserve"> 16.30.4</t>
  </si>
  <si>
    <t>Promocja programu i konkursów - BK</t>
  </si>
  <si>
    <t xml:space="preserve"> 16.60.99</t>
  </si>
  <si>
    <t>Wynagrodzenia - BK</t>
  </si>
  <si>
    <t>§ 6560 inwestycje budowlane</t>
  </si>
  <si>
    <t>Zobowiązania                            na                                   01-01-2022 r.</t>
  </si>
  <si>
    <r>
      <t xml:space="preserve">Wydatki rozliczane w ciężar dotacji do uwzględnienia w planie na </t>
    </r>
    <r>
      <rPr>
        <b/>
        <sz val="12"/>
        <color rgb="FF0070C0"/>
        <rFont val="Arial"/>
        <family val="2"/>
        <charset val="238"/>
      </rPr>
      <t>2022</t>
    </r>
    <r>
      <rPr>
        <sz val="12"/>
        <rFont val="Arial"/>
        <family val="2"/>
        <charset val="238"/>
      </rPr>
      <t xml:space="preserve"> rok w ujęciu </t>
    </r>
    <r>
      <rPr>
        <b/>
        <sz val="12"/>
        <rFont val="Arial"/>
        <family val="2"/>
        <charset val="238"/>
      </rPr>
      <t xml:space="preserve">KASOWYM </t>
    </r>
  </si>
  <si>
    <t xml:space="preserve">Plan kosztów 
na 2022r. </t>
  </si>
  <si>
    <r>
      <t xml:space="preserve">Wydatki rozliczane w ciężar dotacji do uwzględnienia w  planie na </t>
    </r>
    <r>
      <rPr>
        <b/>
        <sz val="12"/>
        <color rgb="FF0070C0"/>
        <rFont val="Arial"/>
        <family val="2"/>
        <charset val="238"/>
      </rPr>
      <t>2022</t>
    </r>
    <r>
      <rPr>
        <sz val="12"/>
        <rFont val="Arial"/>
        <family val="2"/>
        <charset val="238"/>
      </rPr>
      <t xml:space="preserve"> rok w ujęciu </t>
    </r>
    <r>
      <rPr>
        <b/>
        <sz val="12"/>
        <rFont val="Arial"/>
        <family val="2"/>
        <charset val="238"/>
      </rPr>
      <t xml:space="preserve">KASOWYM </t>
    </r>
  </si>
  <si>
    <t xml:space="preserve">Plan kosztów 
na 2022 r. </t>
  </si>
  <si>
    <t xml:space="preserve">Załącznik Nr 1 do Zarządzenia Nr 59/2022 Kanclerza PAN   </t>
  </si>
  <si>
    <t xml:space="preserve">Załącznik Nr 2 do Zarządzenia Nr 59/2022 Kanclerza PAN   </t>
  </si>
  <si>
    <t>Środki przyznane innym podmiotom</t>
  </si>
  <si>
    <t>DOTACJA CELOWA NA KSZTAŁCENIE</t>
  </si>
  <si>
    <t xml:space="preserve">Załącznik Nr 1 do Zarządzenia Nr 99/2022 Kanclerza PAN   </t>
  </si>
  <si>
    <t xml:space="preserve">Warszawa, 30 grudnia 2022 roku                              </t>
  </si>
  <si>
    <t xml:space="preserve">Warszawa, 30 grudnia 2022 roku   </t>
  </si>
  <si>
    <t xml:space="preserve">Załącznik Nr 2 do Zarządzenia Nr 99/2022 Kanclerza PAN   </t>
  </si>
  <si>
    <t>Załącznik Nr 3 do Zarządzenia Nr 59/2022 Kanclerza PAN</t>
  </si>
  <si>
    <t>PLAN FINANSOWY DZIAŁALNOŚCI POZABUDŻETOWEJ AKADEMII - REALIZOWANY CENTRALNIE (w zł)</t>
  </si>
  <si>
    <r>
      <t>Pozycja (nr w systemie</t>
    </r>
    <r>
      <rPr>
        <b/>
        <sz val="20"/>
        <color theme="1"/>
        <rFont val="Czcionka tekstu podstawowego"/>
        <charset val="238"/>
      </rPr>
      <t xml:space="preserve"> ERP)</t>
    </r>
  </si>
  <si>
    <t>Planowany stan na 01.01.2022 roku</t>
  </si>
  <si>
    <t>Planowane przychody</t>
  </si>
  <si>
    <t>Planowane dotacje</t>
  </si>
  <si>
    <t>Planowane koszty</t>
  </si>
  <si>
    <t>Środki na wydatki majątkowe</t>
  </si>
  <si>
    <t xml:space="preserve">Wydatki nie stanowiące kosztów </t>
  </si>
  <si>
    <t xml:space="preserve">Planowany stan na 31.12.2022 roku </t>
  </si>
  <si>
    <t xml:space="preserve">środki na sfinansowanie lub prefinansowanie </t>
  </si>
  <si>
    <t>Środki pieniężne</t>
  </si>
  <si>
    <t>Należności</t>
  </si>
  <si>
    <t>Zobowiązania</t>
  </si>
  <si>
    <t>przychody z prowadzonej działalności</t>
  </si>
  <si>
    <t>pozostałe przychody</t>
  </si>
  <si>
    <t>wynagrodzenia 
i pochodne</t>
  </si>
  <si>
    <t>pochodne</t>
  </si>
  <si>
    <t>podatki 
i opłaty</t>
  </si>
  <si>
    <t>zakup towarów 
i usług</t>
  </si>
  <si>
    <t>pozostałe koszty</t>
  </si>
  <si>
    <t xml:space="preserve">Projekty badawcze i inne przedsięwzięcia </t>
  </si>
  <si>
    <t>01-11</t>
  </si>
  <si>
    <t>COFUND</t>
  </si>
  <si>
    <t>Dyrektor Biura ds. Doskonałości Naukowej</t>
  </si>
  <si>
    <t>01-12</t>
  </si>
  <si>
    <t>PERITIA</t>
  </si>
  <si>
    <t>01-13</t>
  </si>
  <si>
    <t>Wsparcie naukowców z Ukrainy</t>
  </si>
  <si>
    <t>Dzierżawa i wynajem na potrzeby Akademii</t>
  </si>
  <si>
    <t>02-01</t>
  </si>
  <si>
    <t xml:space="preserve">Siedziba Stacji w Brukseli </t>
  </si>
  <si>
    <t>Kanclerz Akademii</t>
  </si>
  <si>
    <t>02-02</t>
  </si>
  <si>
    <t xml:space="preserve">Dobra,Furmańska, Karowa (dzierżawa) </t>
  </si>
  <si>
    <t>Bieżące gospodarowanie nieruchomościami</t>
  </si>
  <si>
    <t>03-01</t>
  </si>
  <si>
    <t>Zadania realizowane przez Zespół Gospodarczy</t>
  </si>
  <si>
    <t>03-14</t>
  </si>
  <si>
    <t>Wrocław - Podwale</t>
  </si>
  <si>
    <t>Naczelnik Działu Obsługi Oddziału PAN we Wrocławiu</t>
  </si>
  <si>
    <t>03-02 do 03-13
03-15 do 03-23</t>
  </si>
  <si>
    <t>Zadania realizowane przez BOM</t>
  </si>
  <si>
    <t>Dyrektor Biura Organizacyjno-Majątkowego</t>
  </si>
  <si>
    <r>
      <t xml:space="preserve">Sprzedaż nieruchomości, remonty </t>
    </r>
    <r>
      <rPr>
        <sz val="24"/>
        <color indexed="8"/>
        <rFont val="Czcionka tekstu podstawowego"/>
        <charset val="238"/>
      </rPr>
      <t>(</t>
    </r>
    <r>
      <rPr>
        <i/>
        <sz val="24"/>
        <color indexed="8"/>
        <rFont val="Czcionka tekstu podstawowego"/>
        <charset val="238"/>
      </rPr>
      <t>koszty bieżące</t>
    </r>
    <r>
      <rPr>
        <sz val="24"/>
        <color indexed="8"/>
        <rFont val="Czcionka tekstu podstawowego"/>
        <charset val="238"/>
      </rPr>
      <t xml:space="preserve">) </t>
    </r>
    <r>
      <rPr>
        <b/>
        <sz val="24"/>
        <color indexed="8"/>
        <rFont val="Czcionka tekstu podstawowego"/>
        <charset val="238"/>
      </rPr>
      <t xml:space="preserve">i inwestycje </t>
    </r>
    <r>
      <rPr>
        <sz val="24"/>
        <color indexed="8"/>
        <rFont val="Czcionka tekstu podstawowego"/>
        <charset val="238"/>
      </rPr>
      <t>(</t>
    </r>
    <r>
      <rPr>
        <i/>
        <sz val="24"/>
        <color indexed="8"/>
        <rFont val="Czcionka tekstu podstawowego"/>
        <charset val="238"/>
      </rPr>
      <t>wydatki majątkowe</t>
    </r>
    <r>
      <rPr>
        <sz val="24"/>
        <color indexed="8"/>
        <rFont val="Czcionka tekstu podstawowego"/>
        <charset val="238"/>
      </rPr>
      <t>)</t>
    </r>
  </si>
  <si>
    <t>Pozostałe zadania koordynowane na szczeblu centralnym</t>
  </si>
  <si>
    <t>05-03, 
05-04,
 05-09, 
05-12</t>
  </si>
  <si>
    <t xml:space="preserve">Działalność korporacji </t>
  </si>
  <si>
    <t>Dyrektor Gabinetu Prezesa</t>
  </si>
  <si>
    <t>05-06</t>
  </si>
  <si>
    <t>Rozliczenia z tytułu działalności upowszechniającej naukę</t>
  </si>
  <si>
    <t>05-02,
 05-05, 
05-07, 
05-10, 
05-11</t>
  </si>
  <si>
    <t>Pozostałe rozliczenia</t>
  </si>
  <si>
    <t>Dotacje otrzymane przez PAN nie objęte częścią 67</t>
  </si>
  <si>
    <t>Stypendia Prezesa PAN przyznawane w trybie art. 81 ustawy o PAN</t>
  </si>
  <si>
    <t>99-01</t>
  </si>
  <si>
    <t xml:space="preserve">Środki  na finansowanie potrzeb zagranicznych stacji naukowych </t>
  </si>
  <si>
    <t>99-02</t>
  </si>
  <si>
    <t xml:space="preserve">Środki na finansowanie zwrotnej pomocy lub prefinansowanie innych wydatków, z wyłączeniem zwrotnej pomocy finansowej dla instytutów naukowych Akademii  </t>
  </si>
  <si>
    <t>99-03</t>
  </si>
  <si>
    <t xml:space="preserve">Środki na finansowanie zwrotnej pomocy  dla instytutów naukowych  </t>
  </si>
  <si>
    <t xml:space="preserve">Warszawa, 30 grudnia 2022 roku     </t>
  </si>
  <si>
    <t>Załącznik Nr 3 do Zarządzenia Nr 99/2022 Kanclerza PAN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</si>
</sst>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_-* #,##0.00\ _z_ł_-;\-* #,##0.00\ _z_ł_-;_-* &quot;-&quot;??\ _z_ł_-;_-@_-"/>
    <numFmt numFmtId="165" formatCode="#,##0.0"/>
    <numFmt numFmtId="166" formatCode="#,##0_ ;[Red]\-#,##0\ "/>
    <numFmt numFmtId="167" formatCode="#,##0.00_ ;[Red]\-#,##0.00\ "/>
    <numFmt numFmtId="168" formatCode="_-* #,##0_-;\-* #,##0_-;_-* &quot;-&quot;??_-;_-@_-"/>
  </numFmts>
  <fonts count="70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2"/>
      <name val="Arial"/>
      <family val="2"/>
      <charset val="238"/>
    </font>
    <font>
      <sz val="11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i/>
      <sz val="12"/>
      <name val="Arial"/>
      <family val="2"/>
      <charset val="238"/>
    </font>
    <font>
      <i/>
      <sz val="11"/>
      <name val="Arial"/>
      <family val="2"/>
      <charset val="238"/>
    </font>
    <font>
      <b/>
      <sz val="12"/>
      <color rgb="FF0070C0"/>
      <name val="Arial"/>
      <family val="2"/>
      <charset val="238"/>
    </font>
    <font>
      <sz val="10"/>
      <color rgb="FFFF0000"/>
      <name val="Arial"/>
      <family val="2"/>
      <charset val="238"/>
    </font>
    <font>
      <sz val="10"/>
      <name val="Arial"/>
      <family val="2"/>
      <charset val="238"/>
    </font>
    <font>
      <b/>
      <sz val="14"/>
      <name val="Arial"/>
      <family val="2"/>
      <charset val="238"/>
    </font>
    <font>
      <sz val="10"/>
      <color rgb="FF0070C0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14"/>
      <name val="Arial"/>
      <family val="2"/>
      <charset val="238"/>
    </font>
    <font>
      <sz val="13"/>
      <name val="Arial"/>
      <family val="2"/>
      <charset val="238"/>
    </font>
    <font>
      <sz val="14"/>
      <color rgb="FF0070C0"/>
      <name val="Arial"/>
      <family val="2"/>
      <charset val="238"/>
    </font>
    <font>
      <b/>
      <sz val="16"/>
      <name val="Arial"/>
      <family val="2"/>
      <charset val="238"/>
    </font>
    <font>
      <i/>
      <sz val="16"/>
      <name val="Arial"/>
      <family val="2"/>
      <charset val="238"/>
    </font>
    <font>
      <sz val="16"/>
      <name val="Arial"/>
      <family val="2"/>
      <charset val="238"/>
    </font>
    <font>
      <sz val="12"/>
      <name val="Calibri"/>
      <family val="2"/>
      <charset val="238"/>
    </font>
    <font>
      <b/>
      <sz val="15"/>
      <name val="Arial"/>
      <family val="2"/>
      <charset val="238"/>
    </font>
    <font>
      <i/>
      <sz val="10"/>
      <name val="Arial"/>
      <family val="2"/>
      <charset val="238"/>
    </font>
    <font>
      <i/>
      <sz val="14"/>
      <name val="Arial"/>
      <family val="2"/>
      <charset val="238"/>
    </font>
    <font>
      <b/>
      <sz val="17.5"/>
      <name val="Arial"/>
      <family val="2"/>
      <charset val="238"/>
    </font>
    <font>
      <sz val="17.5"/>
      <name val="Arial"/>
      <family val="2"/>
      <charset val="238"/>
    </font>
    <font>
      <b/>
      <sz val="18"/>
      <name val="Arial"/>
      <family val="2"/>
      <charset val="238"/>
    </font>
    <font>
      <sz val="18"/>
      <name val="Arial"/>
      <family val="2"/>
      <charset val="238"/>
    </font>
    <font>
      <b/>
      <sz val="12"/>
      <name val="Calibri"/>
      <family val="2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i/>
      <sz val="11"/>
      <color indexed="8"/>
      <name val="Czcionka tekstu podstawowego"/>
      <charset val="238"/>
    </font>
    <font>
      <i/>
      <sz val="11"/>
      <color indexed="30"/>
      <name val="Czcionka tekstu podstawowego"/>
      <charset val="238"/>
    </font>
    <font>
      <sz val="20"/>
      <color indexed="8"/>
      <name val="Arial"/>
      <family val="2"/>
      <charset val="238"/>
    </font>
    <font>
      <b/>
      <sz val="36"/>
      <color theme="1"/>
      <name val="Calibri"/>
      <family val="2"/>
      <charset val="238"/>
      <scheme val="minor"/>
    </font>
    <font>
      <sz val="20"/>
      <color theme="1"/>
      <name val="Czcionka tekstu podstawowego"/>
      <charset val="238"/>
    </font>
    <font>
      <b/>
      <sz val="20"/>
      <color theme="1"/>
      <name val="Czcionka tekstu podstawowego"/>
      <charset val="238"/>
    </font>
    <font>
      <i/>
      <sz val="20"/>
      <color indexed="8"/>
      <name val="Czcionka tekstu podstawowego"/>
      <charset val="238"/>
    </font>
    <font>
      <sz val="20"/>
      <color indexed="8"/>
      <name val="Czcionka tekstu podstawowego"/>
      <charset val="238"/>
    </font>
    <font>
      <i/>
      <sz val="20"/>
      <color indexed="30"/>
      <name val="Czcionka tekstu podstawowego"/>
      <charset val="238"/>
    </font>
    <font>
      <b/>
      <sz val="24"/>
      <name val="Czcionka tekstu podstawowego"/>
      <charset val="238"/>
    </font>
    <font>
      <b/>
      <sz val="26"/>
      <name val="Czcionka tekstu podstawowego"/>
      <charset val="238"/>
    </font>
    <font>
      <b/>
      <sz val="14"/>
      <color indexed="8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sz val="24"/>
      <color theme="1"/>
      <name val="Czcionka tekstu podstawowego"/>
      <charset val="238"/>
    </font>
    <font>
      <sz val="26"/>
      <color theme="1"/>
      <name val="Czcionka tekstu podstawowego"/>
      <charset val="238"/>
    </font>
    <font>
      <b/>
      <sz val="26"/>
      <color theme="1"/>
      <name val="Czcionka tekstu podstawowego"/>
      <charset val="238"/>
    </font>
    <font>
      <sz val="26"/>
      <color indexed="8"/>
      <name val="Czcionka tekstu podstawowego"/>
      <charset val="238"/>
    </font>
    <font>
      <sz val="26"/>
      <color indexed="30"/>
      <name val="Czcionka tekstu podstawowego"/>
      <charset val="238"/>
    </font>
    <font>
      <sz val="26"/>
      <name val="Czcionka tekstu podstawowego"/>
      <charset val="238"/>
    </font>
    <font>
      <sz val="14"/>
      <color theme="1"/>
      <name val="Czcionka tekstu podstawowego"/>
      <family val="2"/>
      <charset val="238"/>
    </font>
    <font>
      <b/>
      <sz val="24"/>
      <color indexed="8"/>
      <name val="Czcionka tekstu podstawowego"/>
      <charset val="238"/>
    </font>
    <font>
      <b/>
      <sz val="26"/>
      <color indexed="8"/>
      <name val="Czcionka tekstu podstawowego"/>
      <charset val="238"/>
    </font>
    <font>
      <b/>
      <sz val="26"/>
      <color rgb="FFFF0000"/>
      <name val="Czcionka tekstu podstawowego"/>
      <charset val="238"/>
    </font>
    <font>
      <i/>
      <sz val="26"/>
      <color indexed="8"/>
      <name val="Czcionka tekstu podstawowego"/>
      <charset val="238"/>
    </font>
    <font>
      <i/>
      <sz val="26"/>
      <color indexed="30"/>
      <name val="Czcionka tekstu podstawowego"/>
      <charset val="238"/>
    </font>
    <font>
      <sz val="26"/>
      <color rgb="FFFF0000"/>
      <name val="Czcionka tekstu podstawowego"/>
      <charset val="238"/>
    </font>
    <font>
      <sz val="14"/>
      <color indexed="8"/>
      <name val="Czcionka tekstu podstawowego"/>
      <family val="2"/>
      <charset val="238"/>
    </font>
    <font>
      <sz val="24"/>
      <color indexed="8"/>
      <name val="Czcionka tekstu podstawowego"/>
      <charset val="238"/>
    </font>
    <font>
      <i/>
      <sz val="24"/>
      <color indexed="8"/>
      <name val="Czcionka tekstu podstawowego"/>
      <charset val="238"/>
    </font>
    <font>
      <b/>
      <i/>
      <sz val="26"/>
      <color indexed="8"/>
      <name val="Czcionka tekstu podstawowego"/>
      <charset val="238"/>
    </font>
    <font>
      <b/>
      <i/>
      <sz val="26"/>
      <color indexed="30"/>
      <name val="Czcionka tekstu podstawowego"/>
      <charset val="238"/>
    </font>
    <font>
      <b/>
      <sz val="24"/>
      <color theme="1"/>
      <name val="Czcionka tekstu podstawowego"/>
      <charset val="238"/>
    </font>
    <font>
      <b/>
      <sz val="20"/>
      <color indexed="8"/>
      <name val="Czcionka tekstu podstawowego"/>
      <family val="2"/>
      <charset val="238"/>
    </font>
    <font>
      <b/>
      <sz val="26"/>
      <color indexed="8"/>
      <name val="Czcionka tekstu podstawowego"/>
      <family val="2"/>
      <charset val="238"/>
    </font>
    <font>
      <b/>
      <sz val="12"/>
      <color indexed="8"/>
      <name val="Czcionka tekstu podstawowego"/>
      <charset val="238"/>
    </font>
    <font>
      <b/>
      <sz val="20.5"/>
      <color indexed="8"/>
      <name val="Czcionka tekstu podstawowego"/>
      <family val="2"/>
      <charset val="238"/>
    </font>
    <font>
      <sz val="11"/>
      <color indexed="8"/>
      <name val="Czcionka tekstu podstawowego"/>
      <charset val="238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D1FFA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5FFAB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9"/>
        <bgColor indexed="64"/>
      </patternFill>
    </fill>
  </fills>
  <borders count="7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indexed="64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0">
    <xf numFmtId="0" fontId="0" fillId="0" borderId="0"/>
    <xf numFmtId="0" fontId="15" fillId="0" borderId="0"/>
    <xf numFmtId="0" fontId="3" fillId="0" borderId="0"/>
    <xf numFmtId="164" fontId="3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12" fillId="0" borderId="0"/>
    <xf numFmtId="43" fontId="3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</cellStyleXfs>
  <cellXfs count="425">
    <xf numFmtId="0" fontId="0" fillId="0" borderId="0" xfId="0"/>
    <xf numFmtId="0" fontId="0" fillId="0" borderId="0" xfId="0" applyAlignment="1">
      <alignment vertical="center"/>
    </xf>
    <xf numFmtId="0" fontId="6" fillId="0" borderId="0" xfId="0" applyFont="1" applyAlignment="1">
      <alignment vertical="center"/>
    </xf>
    <xf numFmtId="0" fontId="11" fillId="0" borderId="0" xfId="0" applyFont="1"/>
    <xf numFmtId="0" fontId="4" fillId="0" borderId="0" xfId="0" applyFont="1" applyAlignment="1">
      <alignment vertical="center"/>
    </xf>
    <xf numFmtId="3" fontId="5" fillId="0" borderId="0" xfId="0" applyNumberFormat="1" applyFont="1"/>
    <xf numFmtId="0" fontId="4" fillId="0" borderId="0" xfId="0" applyFont="1" applyAlignment="1">
      <alignment horizontal="center"/>
    </xf>
    <xf numFmtId="165" fontId="14" fillId="0" borderId="0" xfId="0" applyNumberFormat="1" applyFont="1"/>
    <xf numFmtId="165" fontId="0" fillId="0" borderId="0" xfId="0" applyNumberFormat="1"/>
    <xf numFmtId="0" fontId="12" fillId="0" borderId="0" xfId="6"/>
    <xf numFmtId="3" fontId="12" fillId="0" borderId="0" xfId="6" applyNumberFormat="1"/>
    <xf numFmtId="3" fontId="14" fillId="0" borderId="0" xfId="6" applyNumberFormat="1" applyFont="1"/>
    <xf numFmtId="0" fontId="12" fillId="0" borderId="0" xfId="6" applyAlignment="1">
      <alignment horizontal="center"/>
    </xf>
    <xf numFmtId="0" fontId="19" fillId="0" borderId="0" xfId="6" applyFont="1" applyAlignment="1">
      <alignment vertical="center"/>
    </xf>
    <xf numFmtId="0" fontId="5" fillId="0" borderId="0" xfId="6" applyFont="1" applyAlignment="1">
      <alignment vertical="center"/>
    </xf>
    <xf numFmtId="0" fontId="19" fillId="5" borderId="43" xfId="6" applyFont="1" applyFill="1" applyBorder="1" applyAlignment="1">
      <alignment horizontal="center" vertical="center" wrapText="1"/>
    </xf>
    <xf numFmtId="0" fontId="5" fillId="0" borderId="48" xfId="6" quotePrefix="1" applyFont="1" applyBorder="1" applyAlignment="1">
      <alignment horizontal="center" vertical="center"/>
    </xf>
    <xf numFmtId="0" fontId="13" fillId="0" borderId="0" xfId="6" applyFont="1" applyAlignment="1">
      <alignment vertical="center"/>
    </xf>
    <xf numFmtId="0" fontId="12" fillId="0" borderId="0" xfId="6" applyAlignment="1">
      <alignment vertical="center"/>
    </xf>
    <xf numFmtId="0" fontId="23" fillId="5" borderId="43" xfId="6" applyFont="1" applyFill="1" applyBorder="1" applyAlignment="1">
      <alignment horizontal="center" vertical="center"/>
    </xf>
    <xf numFmtId="0" fontId="4" fillId="2" borderId="14" xfId="6" quotePrefix="1" applyFont="1" applyFill="1" applyBorder="1" applyAlignment="1">
      <alignment horizontal="center" vertical="center"/>
    </xf>
    <xf numFmtId="0" fontId="6" fillId="0" borderId="0" xfId="6" applyFont="1" applyAlignment="1">
      <alignment vertical="center"/>
    </xf>
    <xf numFmtId="0" fontId="7" fillId="6" borderId="44" xfId="6" applyFont="1" applyFill="1" applyBorder="1" applyAlignment="1">
      <alignment horizontal="left" vertical="center" wrapText="1" indent="1"/>
    </xf>
    <xf numFmtId="0" fontId="4" fillId="2" borderId="34" xfId="6" quotePrefix="1" applyFont="1" applyFill="1" applyBorder="1" applyAlignment="1">
      <alignment horizontal="center" vertical="center"/>
    </xf>
    <xf numFmtId="0" fontId="4" fillId="0" borderId="51" xfId="6" applyFont="1" applyBorder="1" applyAlignment="1">
      <alignment horizontal="left" vertical="center" wrapText="1" indent="1"/>
    </xf>
    <xf numFmtId="0" fontId="4" fillId="0" borderId="0" xfId="6" applyFont="1" applyAlignment="1">
      <alignment horizontal="center" vertical="center" wrapText="1"/>
    </xf>
    <xf numFmtId="3" fontId="4" fillId="7" borderId="2" xfId="6" applyNumberFormat="1" applyFont="1" applyFill="1" applyBorder="1" applyAlignment="1">
      <alignment horizontal="center" vertical="center" wrapText="1"/>
    </xf>
    <xf numFmtId="0" fontId="19" fillId="5" borderId="48" xfId="6" applyFont="1" applyFill="1" applyBorder="1" applyAlignment="1">
      <alignment vertical="center" wrapText="1"/>
    </xf>
    <xf numFmtId="0" fontId="4" fillId="0" borderId="54" xfId="6" applyFont="1" applyBorder="1" applyAlignment="1">
      <alignment horizontal="left" vertical="center" wrapText="1" indent="1"/>
    </xf>
    <xf numFmtId="4" fontId="0" fillId="0" borderId="0" xfId="0" applyNumberFormat="1" applyAlignment="1">
      <alignment vertical="center"/>
    </xf>
    <xf numFmtId="0" fontId="13" fillId="2" borderId="0" xfId="0" applyFont="1" applyFill="1" applyAlignment="1">
      <alignment horizontal="center" vertical="center"/>
    </xf>
    <xf numFmtId="4" fontId="13" fillId="2" borderId="0" xfId="0" applyNumberFormat="1" applyFont="1" applyFill="1" applyAlignment="1">
      <alignment horizontal="right" vertical="center"/>
    </xf>
    <xf numFmtId="165" fontId="13" fillId="2" borderId="0" xfId="0" applyNumberFormat="1" applyFont="1" applyFill="1" applyAlignment="1">
      <alignment horizontal="right" vertical="center"/>
    </xf>
    <xf numFmtId="3" fontId="13" fillId="2" borderId="0" xfId="0" applyNumberFormat="1" applyFont="1" applyFill="1" applyAlignment="1">
      <alignment vertical="center"/>
    </xf>
    <xf numFmtId="3" fontId="24" fillId="0" borderId="0" xfId="6" applyNumberFormat="1" applyFont="1" applyAlignment="1">
      <alignment horizontal="right"/>
    </xf>
    <xf numFmtId="0" fontId="4" fillId="0" borderId="49" xfId="6" applyFont="1" applyBorder="1" applyAlignment="1">
      <alignment horizontal="left" vertical="center" wrapText="1" indent="1"/>
    </xf>
    <xf numFmtId="0" fontId="19" fillId="4" borderId="19" xfId="6" applyFont="1" applyFill="1" applyBorder="1" applyAlignment="1">
      <alignment horizontal="center" vertical="center" wrapText="1"/>
    </xf>
    <xf numFmtId="0" fontId="21" fillId="0" borderId="17" xfId="6" applyFont="1" applyBorder="1" applyAlignment="1">
      <alignment vertical="center" wrapText="1"/>
    </xf>
    <xf numFmtId="3" fontId="19" fillId="2" borderId="0" xfId="6" applyNumberFormat="1" applyFont="1" applyFill="1" applyAlignment="1">
      <alignment horizontal="right" vertical="center" wrapText="1" indent="1"/>
    </xf>
    <xf numFmtId="0" fontId="19" fillId="2" borderId="0" xfId="6" applyFont="1" applyFill="1" applyAlignment="1">
      <alignment horizontal="left" vertical="center" wrapText="1" indent="1"/>
    </xf>
    <xf numFmtId="0" fontId="21" fillId="0" borderId="0" xfId="6" applyFont="1" applyAlignment="1">
      <alignment vertical="center" wrapText="1"/>
    </xf>
    <xf numFmtId="3" fontId="7" fillId="0" borderId="19" xfId="6" applyNumberFormat="1" applyFont="1" applyBorder="1" applyAlignment="1">
      <alignment horizontal="center" vertical="center" wrapText="1"/>
    </xf>
    <xf numFmtId="0" fontId="19" fillId="5" borderId="16" xfId="6" applyFont="1" applyFill="1" applyBorder="1" applyAlignment="1">
      <alignment horizontal="center" vertical="center"/>
    </xf>
    <xf numFmtId="0" fontId="19" fillId="5" borderId="44" xfId="6" applyFont="1" applyFill="1" applyBorder="1" applyAlignment="1">
      <alignment horizontal="left" vertical="center" wrapText="1" indent="1"/>
    </xf>
    <xf numFmtId="0" fontId="19" fillId="5" borderId="47" xfId="6" applyFont="1" applyFill="1" applyBorder="1" applyAlignment="1">
      <alignment horizontal="left" vertical="center" wrapText="1" indent="1"/>
    </xf>
    <xf numFmtId="0" fontId="4" fillId="0" borderId="51" xfId="6" applyFont="1" applyBorder="1" applyAlignment="1">
      <alignment horizontal="left" vertical="center" indent="1"/>
    </xf>
    <xf numFmtId="0" fontId="4" fillId="0" borderId="55" xfId="6" applyFont="1" applyBorder="1" applyAlignment="1">
      <alignment horizontal="left" vertical="center" indent="1"/>
    </xf>
    <xf numFmtId="0" fontId="4" fillId="0" borderId="57" xfId="6" applyFont="1" applyBorder="1" applyAlignment="1">
      <alignment horizontal="left" vertical="center" indent="1"/>
    </xf>
    <xf numFmtId="3" fontId="27" fillId="0" borderId="5" xfId="6" applyNumberFormat="1" applyFont="1" applyBorder="1" applyAlignment="1">
      <alignment horizontal="right" vertical="center" indent="1"/>
    </xf>
    <xf numFmtId="3" fontId="27" fillId="0" borderId="31" xfId="6" applyNumberFormat="1" applyFont="1" applyBorder="1" applyAlignment="1">
      <alignment horizontal="right" vertical="center" indent="1"/>
    </xf>
    <xf numFmtId="3" fontId="27" fillId="2" borderId="31" xfId="6" applyNumberFormat="1" applyFont="1" applyFill="1" applyBorder="1" applyAlignment="1">
      <alignment horizontal="right" vertical="center" indent="1"/>
    </xf>
    <xf numFmtId="3" fontId="26" fillId="5" borderId="46" xfId="6" applyNumberFormat="1" applyFont="1" applyFill="1" applyBorder="1" applyAlignment="1">
      <alignment horizontal="right" vertical="center" wrapText="1" indent="1"/>
    </xf>
    <xf numFmtId="3" fontId="26" fillId="5" borderId="45" xfId="6" applyNumberFormat="1" applyFont="1" applyFill="1" applyBorder="1" applyAlignment="1">
      <alignment horizontal="right" vertical="center" wrapText="1" indent="1"/>
    </xf>
    <xf numFmtId="3" fontId="27" fillId="0" borderId="37" xfId="6" applyNumberFormat="1" applyFont="1" applyBorder="1" applyAlignment="1">
      <alignment horizontal="right" vertical="center" indent="1"/>
    </xf>
    <xf numFmtId="3" fontId="27" fillId="2" borderId="7" xfId="6" applyNumberFormat="1" applyFont="1" applyFill="1" applyBorder="1" applyAlignment="1">
      <alignment horizontal="right" vertical="center" indent="1"/>
    </xf>
    <xf numFmtId="3" fontId="27" fillId="0" borderId="46" xfId="6" applyNumberFormat="1" applyFont="1" applyBorder="1" applyAlignment="1">
      <alignment horizontal="right" vertical="center" indent="1"/>
    </xf>
    <xf numFmtId="3" fontId="26" fillId="6" borderId="9" xfId="6" applyNumberFormat="1" applyFont="1" applyFill="1" applyBorder="1" applyAlignment="1">
      <alignment horizontal="right" vertical="center" indent="1"/>
    </xf>
    <xf numFmtId="3" fontId="27" fillId="0" borderId="39" xfId="6" applyNumberFormat="1" applyFont="1" applyBorder="1" applyAlignment="1">
      <alignment horizontal="right" vertical="center" indent="1"/>
    </xf>
    <xf numFmtId="3" fontId="26" fillId="5" borderId="8" xfId="6" applyNumberFormat="1" applyFont="1" applyFill="1" applyBorder="1" applyAlignment="1">
      <alignment horizontal="right" vertical="center" indent="1"/>
    </xf>
    <xf numFmtId="3" fontId="26" fillId="5" borderId="12" xfId="6" applyNumberFormat="1" applyFont="1" applyFill="1" applyBorder="1" applyAlignment="1">
      <alignment horizontal="right" vertical="center" indent="1"/>
    </xf>
    <xf numFmtId="3" fontId="26" fillId="5" borderId="9" xfId="6" applyNumberFormat="1" applyFont="1" applyFill="1" applyBorder="1" applyAlignment="1">
      <alignment horizontal="right" vertical="center" indent="1"/>
    </xf>
    <xf numFmtId="3" fontId="26" fillId="5" borderId="13" xfId="6" applyNumberFormat="1" applyFont="1" applyFill="1" applyBorder="1" applyAlignment="1">
      <alignment horizontal="right" vertical="center" indent="1"/>
    </xf>
    <xf numFmtId="3" fontId="27" fillId="0" borderId="7" xfId="6" applyNumberFormat="1" applyFont="1" applyBorder="1" applyAlignment="1">
      <alignment horizontal="right" vertical="center" indent="1"/>
    </xf>
    <xf numFmtId="3" fontId="27" fillId="2" borderId="23" xfId="6" applyNumberFormat="1" applyFont="1" applyFill="1" applyBorder="1" applyAlignment="1">
      <alignment horizontal="right" vertical="center" indent="1"/>
    </xf>
    <xf numFmtId="3" fontId="26" fillId="4" borderId="9" xfId="6" applyNumberFormat="1" applyFont="1" applyFill="1" applyBorder="1" applyAlignment="1">
      <alignment horizontal="right" vertical="center" wrapText="1" indent="1"/>
    </xf>
    <xf numFmtId="3" fontId="26" fillId="4" borderId="13" xfId="6" applyNumberFormat="1" applyFont="1" applyFill="1" applyBorder="1" applyAlignment="1">
      <alignment horizontal="right" vertical="center" wrapText="1" indent="1"/>
    </xf>
    <xf numFmtId="3" fontId="27" fillId="0" borderId="38" xfId="6" applyNumberFormat="1" applyFont="1" applyBorder="1" applyAlignment="1">
      <alignment horizontal="right" vertical="center" indent="1"/>
    </xf>
    <xf numFmtId="3" fontId="27" fillId="0" borderId="28" xfId="6" applyNumberFormat="1" applyFont="1" applyBorder="1" applyAlignment="1">
      <alignment horizontal="right" vertical="center" indent="1"/>
    </xf>
    <xf numFmtId="3" fontId="27" fillId="0" borderId="32" xfId="6" applyNumberFormat="1" applyFont="1" applyBorder="1" applyAlignment="1">
      <alignment horizontal="right" vertical="center" indent="1"/>
    </xf>
    <xf numFmtId="3" fontId="27" fillId="2" borderId="8" xfId="6" applyNumberFormat="1" applyFont="1" applyFill="1" applyBorder="1" applyAlignment="1">
      <alignment horizontal="right" vertical="center" indent="1"/>
    </xf>
    <xf numFmtId="3" fontId="27" fillId="2" borderId="12" xfId="6" applyNumberFormat="1" applyFont="1" applyFill="1" applyBorder="1" applyAlignment="1">
      <alignment horizontal="right" vertical="center" indent="1"/>
    </xf>
    <xf numFmtId="3" fontId="27" fillId="2" borderId="37" xfId="6" applyNumberFormat="1" applyFont="1" applyFill="1" applyBorder="1" applyAlignment="1">
      <alignment horizontal="right" vertical="center" indent="1"/>
    </xf>
    <xf numFmtId="3" fontId="27" fillId="2" borderId="32" xfId="6" applyNumberFormat="1" applyFont="1" applyFill="1" applyBorder="1" applyAlignment="1">
      <alignment horizontal="right" vertical="center" indent="1"/>
    </xf>
    <xf numFmtId="3" fontId="27" fillId="0" borderId="35" xfId="6" applyNumberFormat="1" applyFont="1" applyBorder="1" applyAlignment="1">
      <alignment horizontal="right" vertical="center" indent="1"/>
    </xf>
    <xf numFmtId="3" fontId="27" fillId="0" borderId="29" xfId="6" applyNumberFormat="1" applyFont="1" applyBorder="1" applyAlignment="1">
      <alignment horizontal="right" vertical="center" indent="1"/>
    </xf>
    <xf numFmtId="3" fontId="27" fillId="0" borderId="36" xfId="6" applyNumberFormat="1" applyFont="1" applyBorder="1" applyAlignment="1">
      <alignment horizontal="right" vertical="center" indent="1"/>
    </xf>
    <xf numFmtId="3" fontId="27" fillId="0" borderId="8" xfId="6" applyNumberFormat="1" applyFont="1" applyBorder="1" applyAlignment="1">
      <alignment horizontal="right" vertical="center" indent="1"/>
    </xf>
    <xf numFmtId="3" fontId="27" fillId="0" borderId="45" xfId="6" applyNumberFormat="1" applyFont="1" applyBorder="1" applyAlignment="1">
      <alignment horizontal="right" vertical="center" indent="1"/>
    </xf>
    <xf numFmtId="3" fontId="7" fillId="9" borderId="19" xfId="6" applyNumberFormat="1" applyFont="1" applyFill="1" applyBorder="1" applyAlignment="1">
      <alignment horizontal="center" vertical="center" wrapText="1"/>
    </xf>
    <xf numFmtId="0" fontId="4" fillId="0" borderId="59" xfId="6" applyFont="1" applyBorder="1" applyAlignment="1">
      <alignment horizontal="left" vertical="center" indent="1"/>
    </xf>
    <xf numFmtId="3" fontId="7" fillId="0" borderId="40" xfId="6" applyNumberFormat="1" applyFont="1" applyBorder="1" applyAlignment="1">
      <alignment horizontal="center" vertical="center" wrapText="1"/>
    </xf>
    <xf numFmtId="3" fontId="7" fillId="0" borderId="34" xfId="6" applyNumberFormat="1" applyFont="1" applyBorder="1" applyAlignment="1">
      <alignment horizontal="center" vertical="center" wrapText="1"/>
    </xf>
    <xf numFmtId="0" fontId="5" fillId="0" borderId="52" xfId="6" quotePrefix="1" applyFont="1" applyBorder="1" applyAlignment="1">
      <alignment horizontal="center" vertical="center"/>
    </xf>
    <xf numFmtId="49" fontId="4" fillId="0" borderId="52" xfId="6" applyNumberFormat="1" applyFont="1" applyBorder="1" applyAlignment="1">
      <alignment horizontal="center" vertical="center"/>
    </xf>
    <xf numFmtId="49" fontId="4" fillId="0" borderId="15" xfId="6" applyNumberFormat="1" applyFont="1" applyBorder="1" applyAlignment="1">
      <alignment horizontal="center" vertical="center"/>
    </xf>
    <xf numFmtId="49" fontId="4" fillId="0" borderId="64" xfId="6" applyNumberFormat="1" applyFont="1" applyBorder="1" applyAlignment="1">
      <alignment horizontal="center" vertical="center"/>
    </xf>
    <xf numFmtId="49" fontId="4" fillId="0" borderId="60" xfId="6" applyNumberFormat="1" applyFont="1" applyBorder="1" applyAlignment="1">
      <alignment horizontal="center" vertical="center"/>
    </xf>
    <xf numFmtId="49" fontId="7" fillId="6" borderId="43" xfId="6" applyNumberFormat="1" applyFont="1" applyFill="1" applyBorder="1" applyAlignment="1">
      <alignment horizontal="center" vertical="center"/>
    </xf>
    <xf numFmtId="3" fontId="27" fillId="0" borderId="42" xfId="6" applyNumberFormat="1" applyFont="1" applyBorder="1" applyAlignment="1">
      <alignment horizontal="right" vertical="center" indent="1"/>
    </xf>
    <xf numFmtId="3" fontId="19" fillId="5" borderId="19" xfId="6" applyNumberFormat="1" applyFont="1" applyFill="1" applyBorder="1" applyAlignment="1">
      <alignment horizontal="center" vertical="center"/>
    </xf>
    <xf numFmtId="3" fontId="7" fillId="0" borderId="14" xfId="6" applyNumberFormat="1" applyFont="1" applyBorder="1" applyAlignment="1">
      <alignment vertical="center" wrapText="1"/>
    </xf>
    <xf numFmtId="3" fontId="7" fillId="0" borderId="19" xfId="6" applyNumberFormat="1" applyFont="1" applyBorder="1" applyAlignment="1">
      <alignment vertical="center" wrapText="1"/>
    </xf>
    <xf numFmtId="49" fontId="4" fillId="0" borderId="43" xfId="6" applyNumberFormat="1" applyFont="1" applyBorder="1" applyAlignment="1">
      <alignment horizontal="center" vertical="center"/>
    </xf>
    <xf numFmtId="0" fontId="4" fillId="0" borderId="44" xfId="6" applyFont="1" applyBorder="1" applyAlignment="1">
      <alignment horizontal="left" vertical="center" indent="1"/>
    </xf>
    <xf numFmtId="3" fontId="27" fillId="0" borderId="9" xfId="6" applyNumberFormat="1" applyFont="1" applyBorder="1" applyAlignment="1">
      <alignment horizontal="right" vertical="center" indent="1"/>
    </xf>
    <xf numFmtId="3" fontId="27" fillId="0" borderId="13" xfId="6" applyNumberFormat="1" applyFont="1" applyBorder="1" applyAlignment="1">
      <alignment horizontal="right" vertical="center" indent="1"/>
    </xf>
    <xf numFmtId="3" fontId="27" fillId="0" borderId="58" xfId="6" applyNumberFormat="1" applyFont="1" applyBorder="1" applyAlignment="1">
      <alignment horizontal="right" vertical="center" indent="1"/>
    </xf>
    <xf numFmtId="3" fontId="25" fillId="0" borderId="0" xfId="6" applyNumberFormat="1" applyFont="1" applyAlignment="1">
      <alignment vertical="top"/>
    </xf>
    <xf numFmtId="3" fontId="7" fillId="0" borderId="41" xfId="6" applyNumberFormat="1" applyFont="1" applyBorder="1" applyAlignment="1">
      <alignment horizontal="center" vertical="center" wrapText="1"/>
    </xf>
    <xf numFmtId="3" fontId="7" fillId="0" borderId="1" xfId="6" applyNumberFormat="1" applyFont="1" applyBorder="1" applyAlignment="1">
      <alignment horizontal="center" vertical="center" wrapText="1"/>
    </xf>
    <xf numFmtId="3" fontId="7" fillId="0" borderId="2" xfId="6" applyNumberFormat="1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3" fontId="7" fillId="5" borderId="3" xfId="6" applyNumberFormat="1" applyFont="1" applyFill="1" applyBorder="1" applyAlignment="1">
      <alignment horizontal="center" vertical="center" wrapText="1"/>
    </xf>
    <xf numFmtId="3" fontId="7" fillId="5" borderId="19" xfId="6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left"/>
    </xf>
    <xf numFmtId="0" fontId="19" fillId="5" borderId="3" xfId="0" quotePrefix="1" applyFont="1" applyFill="1" applyBorder="1" applyAlignment="1">
      <alignment horizontal="center" vertical="center"/>
    </xf>
    <xf numFmtId="3" fontId="19" fillId="5" borderId="3" xfId="0" applyNumberFormat="1" applyFont="1" applyFill="1" applyBorder="1" applyAlignment="1">
      <alignment horizontal="left" vertical="center" wrapText="1" indent="1"/>
    </xf>
    <xf numFmtId="3" fontId="21" fillId="0" borderId="63" xfId="0" applyNumberFormat="1" applyFont="1" applyBorder="1" applyAlignment="1">
      <alignment horizontal="center" vertical="center" wrapText="1"/>
    </xf>
    <xf numFmtId="3" fontId="19" fillId="0" borderId="22" xfId="0" applyNumberFormat="1" applyFont="1" applyBorder="1" applyAlignment="1">
      <alignment horizontal="center" vertical="center" wrapText="1"/>
    </xf>
    <xf numFmtId="0" fontId="19" fillId="7" borderId="19" xfId="0" quotePrefix="1" applyFont="1" applyFill="1" applyBorder="1" applyAlignment="1">
      <alignment horizontal="center" vertical="center"/>
    </xf>
    <xf numFmtId="3" fontId="19" fillId="7" borderId="26" xfId="0" applyNumberFormat="1" applyFont="1" applyFill="1" applyBorder="1" applyAlignment="1">
      <alignment horizontal="center" vertical="center" wrapText="1"/>
    </xf>
    <xf numFmtId="3" fontId="19" fillId="3" borderId="21" xfId="0" applyNumberFormat="1" applyFont="1" applyFill="1" applyBorder="1" applyAlignment="1">
      <alignment vertical="center"/>
    </xf>
    <xf numFmtId="0" fontId="16" fillId="0" borderId="0" xfId="0" applyFont="1"/>
    <xf numFmtId="165" fontId="18" fillId="0" borderId="0" xfId="0" applyNumberFormat="1" applyFont="1"/>
    <xf numFmtId="165" fontId="16" fillId="0" borderId="0" xfId="0" applyNumberFormat="1" applyFont="1"/>
    <xf numFmtId="0" fontId="4" fillId="0" borderId="16" xfId="6" quotePrefix="1" applyFont="1" applyBorder="1" applyAlignment="1">
      <alignment horizontal="center" vertical="center"/>
    </xf>
    <xf numFmtId="3" fontId="4" fillId="0" borderId="54" xfId="6" applyNumberFormat="1" applyFont="1" applyBorder="1" applyAlignment="1">
      <alignment horizontal="left" vertical="center" indent="1"/>
    </xf>
    <xf numFmtId="3" fontId="27" fillId="0" borderId="12" xfId="6" applyNumberFormat="1" applyFont="1" applyBorder="1" applyAlignment="1">
      <alignment horizontal="right" vertical="center" indent="1"/>
    </xf>
    <xf numFmtId="0" fontId="4" fillId="0" borderId="43" xfId="6" quotePrefix="1" applyFont="1" applyBorder="1" applyAlignment="1">
      <alignment horizontal="center" vertical="center"/>
    </xf>
    <xf numFmtId="0" fontId="4" fillId="0" borderId="16" xfId="6" applyFont="1" applyBorder="1" applyAlignment="1">
      <alignment horizontal="center" vertical="center"/>
    </xf>
    <xf numFmtId="0" fontId="4" fillId="0" borderId="43" xfId="6" applyFont="1" applyBorder="1" applyAlignment="1">
      <alignment horizontal="center" vertical="center" wrapText="1"/>
    </xf>
    <xf numFmtId="0" fontId="4" fillId="0" borderId="44" xfId="6" applyFont="1" applyBorder="1" applyAlignment="1">
      <alignment horizontal="left" vertical="center" wrapText="1" indent="1"/>
    </xf>
    <xf numFmtId="0" fontId="21" fillId="10" borderId="3" xfId="0" quotePrefix="1" applyFont="1" applyFill="1" applyBorder="1" applyAlignment="1">
      <alignment horizontal="center" vertical="center"/>
    </xf>
    <xf numFmtId="3" fontId="21" fillId="10" borderId="3" xfId="0" applyNumberFormat="1" applyFont="1" applyFill="1" applyBorder="1" applyAlignment="1">
      <alignment horizontal="left" vertical="center" wrapText="1" indent="1"/>
    </xf>
    <xf numFmtId="0" fontId="21" fillId="10" borderId="3" xfId="0" applyFont="1" applyFill="1" applyBorder="1" applyAlignment="1">
      <alignment horizontal="left" vertical="center" indent="1"/>
    </xf>
    <xf numFmtId="0" fontId="21" fillId="10" borderId="19" xfId="0" applyFont="1" applyFill="1" applyBorder="1" applyAlignment="1">
      <alignment horizontal="center" vertical="center"/>
    </xf>
    <xf numFmtId="49" fontId="21" fillId="10" borderId="1" xfId="0" applyNumberFormat="1" applyFont="1" applyFill="1" applyBorder="1" applyAlignment="1">
      <alignment horizontal="center" vertical="center"/>
    </xf>
    <xf numFmtId="0" fontId="21" fillId="10" borderId="1" xfId="0" applyFont="1" applyFill="1" applyBorder="1" applyAlignment="1">
      <alignment horizontal="left" vertical="center" wrapText="1" indent="1"/>
    </xf>
    <xf numFmtId="0" fontId="21" fillId="0" borderId="19" xfId="0" applyFont="1" applyBorder="1" applyAlignment="1">
      <alignment horizontal="center" vertical="center"/>
    </xf>
    <xf numFmtId="0" fontId="21" fillId="0" borderId="3" xfId="0" applyFont="1" applyBorder="1" applyAlignment="1">
      <alignment horizontal="left" vertical="center" wrapText="1" indent="1"/>
    </xf>
    <xf numFmtId="3" fontId="28" fillId="5" borderId="8" xfId="0" applyNumberFormat="1" applyFont="1" applyFill="1" applyBorder="1" applyAlignment="1">
      <alignment horizontal="right" vertical="center" indent="1"/>
    </xf>
    <xf numFmtId="3" fontId="28" fillId="5" borderId="12" xfId="0" applyNumberFormat="1" applyFont="1" applyFill="1" applyBorder="1" applyAlignment="1">
      <alignment horizontal="right" vertical="center" indent="1"/>
    </xf>
    <xf numFmtId="3" fontId="29" fillId="0" borderId="8" xfId="0" applyNumberFormat="1" applyFont="1" applyBorder="1" applyAlignment="1">
      <alignment horizontal="right" vertical="center" indent="1"/>
    </xf>
    <xf numFmtId="3" fontId="29" fillId="0" borderId="12" xfId="0" applyNumberFormat="1" applyFont="1" applyBorder="1" applyAlignment="1">
      <alignment horizontal="right" vertical="center" indent="1"/>
    </xf>
    <xf numFmtId="3" fontId="28" fillId="3" borderId="18" xfId="0" applyNumberFormat="1" applyFont="1" applyFill="1" applyBorder="1" applyAlignment="1">
      <alignment horizontal="right" vertical="center" indent="1"/>
    </xf>
    <xf numFmtId="3" fontId="28" fillId="3" borderId="9" xfId="0" applyNumberFormat="1" applyFont="1" applyFill="1" applyBorder="1" applyAlignment="1">
      <alignment horizontal="right" vertical="center" indent="1"/>
    </xf>
    <xf numFmtId="3" fontId="27" fillId="2" borderId="5" xfId="6" applyNumberFormat="1" applyFont="1" applyFill="1" applyBorder="1" applyAlignment="1">
      <alignment horizontal="right" vertical="center" indent="1"/>
    </xf>
    <xf numFmtId="3" fontId="27" fillId="2" borderId="38" xfId="6" applyNumberFormat="1" applyFont="1" applyFill="1" applyBorder="1" applyAlignment="1">
      <alignment horizontal="right" vertical="center" indent="1"/>
    </xf>
    <xf numFmtId="4" fontId="28" fillId="5" borderId="8" xfId="0" applyNumberFormat="1" applyFont="1" applyFill="1" applyBorder="1" applyAlignment="1">
      <alignment horizontal="right" vertical="center" indent="1"/>
    </xf>
    <xf numFmtId="4" fontId="29" fillId="0" borderId="8" xfId="0" applyNumberFormat="1" applyFont="1" applyBorder="1" applyAlignment="1">
      <alignment horizontal="right" vertical="center" indent="1"/>
    </xf>
    <xf numFmtId="4" fontId="28" fillId="3" borderId="18" xfId="0" applyNumberFormat="1" applyFont="1" applyFill="1" applyBorder="1" applyAlignment="1">
      <alignment horizontal="right" vertical="center" indent="1"/>
    </xf>
    <xf numFmtId="4" fontId="26" fillId="5" borderId="45" xfId="6" applyNumberFormat="1" applyFont="1" applyFill="1" applyBorder="1" applyAlignment="1">
      <alignment horizontal="right" vertical="center" wrapText="1" indent="1"/>
    </xf>
    <xf numFmtId="4" fontId="27" fillId="0" borderId="13" xfId="6" applyNumberFormat="1" applyFont="1" applyBorder="1" applyAlignment="1">
      <alignment horizontal="right" vertical="center" indent="1"/>
    </xf>
    <xf numFmtId="4" fontId="27" fillId="0" borderId="0" xfId="6" applyNumberFormat="1" applyFont="1" applyAlignment="1">
      <alignment horizontal="right" vertical="center" indent="1"/>
    </xf>
    <xf numFmtId="4" fontId="27" fillId="0" borderId="20" xfId="6" applyNumberFormat="1" applyFont="1" applyBorder="1" applyAlignment="1">
      <alignment horizontal="right" vertical="center" indent="1"/>
    </xf>
    <xf numFmtId="4" fontId="26" fillId="5" borderId="53" xfId="6" applyNumberFormat="1" applyFont="1" applyFill="1" applyBorder="1" applyAlignment="1">
      <alignment horizontal="right" vertical="center" indent="1"/>
    </xf>
    <xf numFmtId="4" fontId="27" fillId="0" borderId="37" xfId="6" applyNumberFormat="1" applyFont="1" applyBorder="1" applyAlignment="1">
      <alignment horizontal="right" vertical="center" indent="1"/>
    </xf>
    <xf numFmtId="4" fontId="26" fillId="6" borderId="20" xfId="6" applyNumberFormat="1" applyFont="1" applyFill="1" applyBorder="1" applyAlignment="1">
      <alignment horizontal="right" vertical="center" indent="1"/>
    </xf>
    <xf numFmtId="4" fontId="27" fillId="0" borderId="61" xfId="6" applyNumberFormat="1" applyFont="1" applyBorder="1" applyAlignment="1">
      <alignment horizontal="right" vertical="center" indent="1"/>
    </xf>
    <xf numFmtId="4" fontId="27" fillId="0" borderId="50" xfId="6" applyNumberFormat="1" applyFont="1" applyBorder="1" applyAlignment="1">
      <alignment horizontal="right" vertical="center" indent="1"/>
    </xf>
    <xf numFmtId="4" fontId="27" fillId="0" borderId="56" xfId="6" applyNumberFormat="1" applyFont="1" applyBorder="1" applyAlignment="1">
      <alignment horizontal="right" vertical="center" indent="1"/>
    </xf>
    <xf numFmtId="4" fontId="26" fillId="5" borderId="20" xfId="6" applyNumberFormat="1" applyFont="1" applyFill="1" applyBorder="1" applyAlignment="1">
      <alignment horizontal="right" vertical="center" indent="1"/>
    </xf>
    <xf numFmtId="4" fontId="27" fillId="2" borderId="53" xfId="6" applyNumberFormat="1" applyFont="1" applyFill="1" applyBorder="1" applyAlignment="1">
      <alignment horizontal="right" vertical="center" indent="1"/>
    </xf>
    <xf numFmtId="4" fontId="27" fillId="2" borderId="61" xfId="6" applyNumberFormat="1" applyFont="1" applyFill="1" applyBorder="1" applyAlignment="1">
      <alignment horizontal="right" vertical="center" indent="1"/>
    </xf>
    <xf numFmtId="4" fontId="27" fillId="2" borderId="50" xfId="6" applyNumberFormat="1" applyFont="1" applyFill="1" applyBorder="1" applyAlignment="1">
      <alignment horizontal="right" vertical="center" indent="1"/>
    </xf>
    <xf numFmtId="4" fontId="27" fillId="2" borderId="0" xfId="6" applyNumberFormat="1" applyFont="1" applyFill="1" applyAlignment="1">
      <alignment horizontal="right" vertical="center" indent="1"/>
    </xf>
    <xf numFmtId="4" fontId="26" fillId="4" borderId="20" xfId="6" applyNumberFormat="1" applyFont="1" applyFill="1" applyBorder="1" applyAlignment="1">
      <alignment horizontal="right" vertical="center" wrapText="1" indent="1"/>
    </xf>
    <xf numFmtId="4" fontId="27" fillId="0" borderId="53" xfId="6" applyNumberFormat="1" applyFont="1" applyBorder="1" applyAlignment="1">
      <alignment horizontal="right" vertical="center" indent="1"/>
    </xf>
    <xf numFmtId="3" fontId="29" fillId="0" borderId="65" xfId="0" applyNumberFormat="1" applyFont="1" applyBorder="1" applyAlignment="1">
      <alignment horizontal="right" vertical="center" indent="1"/>
    </xf>
    <xf numFmtId="3" fontId="29" fillId="0" borderId="4" xfId="0" applyNumberFormat="1" applyFont="1" applyBorder="1" applyAlignment="1">
      <alignment horizontal="right" vertical="center" indent="1"/>
    </xf>
    <xf numFmtId="4" fontId="28" fillId="7" borderId="9" xfId="0" applyNumberFormat="1" applyFont="1" applyFill="1" applyBorder="1" applyAlignment="1">
      <alignment horizontal="right" vertical="center" indent="1"/>
    </xf>
    <xf numFmtId="3" fontId="28" fillId="7" borderId="9" xfId="0" applyNumberFormat="1" applyFont="1" applyFill="1" applyBorder="1" applyAlignment="1">
      <alignment horizontal="right" vertical="center" indent="1"/>
    </xf>
    <xf numFmtId="3" fontId="28" fillId="7" borderId="13" xfId="0" applyNumberFormat="1" applyFont="1" applyFill="1" applyBorder="1" applyAlignment="1">
      <alignment horizontal="right" vertical="center" indent="1"/>
    </xf>
    <xf numFmtId="3" fontId="19" fillId="7" borderId="19" xfId="0" applyNumberFormat="1" applyFont="1" applyFill="1" applyBorder="1" applyAlignment="1">
      <alignment horizontal="left" vertical="center" wrapText="1" indent="1"/>
    </xf>
    <xf numFmtId="0" fontId="19" fillId="7" borderId="44" xfId="6" applyFont="1" applyFill="1" applyBorder="1" applyAlignment="1">
      <alignment horizontal="left" vertical="center" indent="1"/>
    </xf>
    <xf numFmtId="0" fontId="13" fillId="7" borderId="54" xfId="6" applyFont="1" applyFill="1" applyBorder="1" applyAlignment="1">
      <alignment horizontal="left" vertical="center" wrapText="1" indent="1"/>
    </xf>
    <xf numFmtId="0" fontId="21" fillId="0" borderId="3" xfId="0" quotePrefix="1" applyFont="1" applyBorder="1" applyAlignment="1">
      <alignment horizontal="center" vertical="center"/>
    </xf>
    <xf numFmtId="3" fontId="21" fillId="0" borderId="3" xfId="0" applyNumberFormat="1" applyFont="1" applyBorder="1" applyAlignment="1">
      <alignment horizontal="left" vertical="center" indent="1"/>
    </xf>
    <xf numFmtId="3" fontId="21" fillId="0" borderId="3" xfId="0" applyNumberFormat="1" applyFont="1" applyBorder="1" applyAlignment="1">
      <alignment horizontal="left" vertical="center" wrapText="1" indent="1"/>
    </xf>
    <xf numFmtId="0" fontId="21" fillId="0" borderId="3" xfId="0" applyFont="1" applyBorder="1" applyAlignment="1">
      <alignment horizontal="left" vertical="center" indent="1"/>
    </xf>
    <xf numFmtId="168" fontId="21" fillId="0" borderId="17" xfId="7" applyNumberFormat="1" applyFont="1" applyFill="1" applyBorder="1" applyAlignment="1">
      <alignment vertical="center" wrapText="1"/>
    </xf>
    <xf numFmtId="3" fontId="27" fillId="0" borderId="65" xfId="6" applyNumberFormat="1" applyFont="1" applyBorder="1" applyAlignment="1">
      <alignment horizontal="right" vertical="center" indent="1"/>
    </xf>
    <xf numFmtId="3" fontId="8" fillId="0" borderId="23" xfId="6" applyNumberFormat="1" applyFont="1" applyBorder="1" applyAlignment="1">
      <alignment horizontal="center" vertical="center" wrapText="1"/>
    </xf>
    <xf numFmtId="3" fontId="9" fillId="0" borderId="23" xfId="6" applyNumberFormat="1" applyFont="1" applyBorder="1" applyAlignment="1">
      <alignment horizontal="center" vertical="center" wrapText="1"/>
    </xf>
    <xf numFmtId="0" fontId="4" fillId="8" borderId="47" xfId="6" applyFont="1" applyFill="1" applyBorder="1" applyAlignment="1">
      <alignment horizontal="left" vertical="center" wrapText="1" indent="1"/>
    </xf>
    <xf numFmtId="0" fontId="7" fillId="0" borderId="54" xfId="6" applyFont="1" applyBorder="1" applyAlignment="1">
      <alignment horizontal="left" vertical="center" wrapText="1" indent="1"/>
    </xf>
    <xf numFmtId="0" fontId="4" fillId="0" borderId="55" xfId="6" applyFont="1" applyBorder="1" applyAlignment="1">
      <alignment horizontal="left" vertical="center" wrapText="1" indent="1"/>
    </xf>
    <xf numFmtId="0" fontId="7" fillId="0" borderId="55" xfId="6" applyFont="1" applyBorder="1" applyAlignment="1">
      <alignment horizontal="left" vertical="center" wrapText="1" indent="1"/>
    </xf>
    <xf numFmtId="3" fontId="19" fillId="5" borderId="19" xfId="6" applyNumberFormat="1" applyFont="1" applyFill="1" applyBorder="1" applyAlignment="1">
      <alignment horizontal="center" vertical="center" wrapText="1"/>
    </xf>
    <xf numFmtId="0" fontId="4" fillId="0" borderId="66" xfId="6" applyFont="1" applyBorder="1" applyAlignment="1">
      <alignment horizontal="center" vertical="center" wrapText="1"/>
    </xf>
    <xf numFmtId="0" fontId="4" fillId="0" borderId="62" xfId="6" applyFont="1" applyBorder="1" applyAlignment="1">
      <alignment horizontal="left" vertical="center" wrapText="1" indent="1"/>
    </xf>
    <xf numFmtId="4" fontId="27" fillId="0" borderId="17" xfId="6" applyNumberFormat="1" applyFont="1" applyBorder="1" applyAlignment="1">
      <alignment horizontal="right" vertical="center" indent="1"/>
    </xf>
    <xf numFmtId="3" fontId="27" fillId="0" borderId="4" xfId="6" applyNumberFormat="1" applyFont="1" applyBorder="1" applyAlignment="1">
      <alignment horizontal="right" vertical="center" indent="1"/>
    </xf>
    <xf numFmtId="3" fontId="27" fillId="0" borderId="11" xfId="6" applyNumberFormat="1" applyFont="1" applyBorder="1" applyAlignment="1">
      <alignment horizontal="right" vertical="center" indent="1"/>
    </xf>
    <xf numFmtId="3" fontId="25" fillId="0" borderId="0" xfId="6" applyNumberFormat="1" applyFont="1" applyAlignment="1">
      <alignment horizontal="right"/>
    </xf>
    <xf numFmtId="3" fontId="27" fillId="0" borderId="5" xfId="6" applyNumberFormat="1" applyFont="1" applyFill="1" applyBorder="1" applyAlignment="1">
      <alignment horizontal="right" vertical="center" indent="1"/>
    </xf>
    <xf numFmtId="3" fontId="27" fillId="0" borderId="31" xfId="6" applyNumberFormat="1" applyFont="1" applyFill="1" applyBorder="1" applyAlignment="1">
      <alignment horizontal="right" vertical="center" indent="1"/>
    </xf>
    <xf numFmtId="3" fontId="27" fillId="0" borderId="35" xfId="6" applyNumberFormat="1" applyFont="1" applyFill="1" applyBorder="1" applyAlignment="1">
      <alignment horizontal="right" vertical="center" indent="1"/>
    </xf>
    <xf numFmtId="3" fontId="27" fillId="0" borderId="46" xfId="6" applyNumberFormat="1" applyFont="1" applyFill="1" applyBorder="1" applyAlignment="1">
      <alignment horizontal="right" vertical="center" indent="1"/>
    </xf>
    <xf numFmtId="3" fontId="27" fillId="0" borderId="9" xfId="6" applyNumberFormat="1" applyFont="1" applyFill="1" applyBorder="1" applyAlignment="1">
      <alignment horizontal="right" vertical="center" indent="1"/>
    </xf>
    <xf numFmtId="3" fontId="27" fillId="0" borderId="8" xfId="6" applyNumberFormat="1" applyFont="1" applyFill="1" applyBorder="1" applyAlignment="1">
      <alignment horizontal="right" vertical="center" indent="1"/>
    </xf>
    <xf numFmtId="3" fontId="29" fillId="0" borderId="8" xfId="0" applyNumberFormat="1" applyFont="1" applyFill="1" applyBorder="1" applyAlignment="1">
      <alignment horizontal="right" vertical="center" indent="1"/>
    </xf>
    <xf numFmtId="3" fontId="29" fillId="0" borderId="9" xfId="0" applyNumberFormat="1" applyFont="1" applyFill="1" applyBorder="1" applyAlignment="1">
      <alignment horizontal="right" vertical="center" indent="1"/>
    </xf>
    <xf numFmtId="4" fontId="29" fillId="0" borderId="8" xfId="0" applyNumberFormat="1" applyFont="1" applyFill="1" applyBorder="1" applyAlignment="1">
      <alignment horizontal="right" vertical="center" indent="1"/>
    </xf>
    <xf numFmtId="4" fontId="29" fillId="0" borderId="4" xfId="0" applyNumberFormat="1" applyFont="1" applyFill="1" applyBorder="1" applyAlignment="1">
      <alignment horizontal="right" vertical="center" indent="1"/>
    </xf>
    <xf numFmtId="3" fontId="29" fillId="0" borderId="4" xfId="0" applyNumberFormat="1" applyFont="1" applyFill="1" applyBorder="1" applyAlignment="1">
      <alignment horizontal="right" vertical="center" indent="1"/>
    </xf>
    <xf numFmtId="3" fontId="29" fillId="0" borderId="12" xfId="0" applyNumberFormat="1" applyFont="1" applyFill="1" applyBorder="1" applyAlignment="1">
      <alignment horizontal="right" vertical="center" indent="1"/>
    </xf>
    <xf numFmtId="0" fontId="4" fillId="0" borderId="16" xfId="6" quotePrefix="1" applyFont="1" applyFill="1" applyBorder="1" applyAlignment="1">
      <alignment horizontal="center" vertical="center"/>
    </xf>
    <xf numFmtId="0" fontId="4" fillId="0" borderId="54" xfId="6" applyFont="1" applyFill="1" applyBorder="1" applyAlignment="1">
      <alignment horizontal="left" vertical="center" indent="1"/>
    </xf>
    <xf numFmtId="4" fontId="27" fillId="0" borderId="13" xfId="6" applyNumberFormat="1" applyFont="1" applyFill="1" applyBorder="1" applyAlignment="1">
      <alignment horizontal="right" vertical="center" indent="1"/>
    </xf>
    <xf numFmtId="0" fontId="4" fillId="0" borderId="3" xfId="6" quotePrefix="1" applyFont="1" applyFill="1" applyBorder="1" applyAlignment="1">
      <alignment horizontal="center" vertical="center"/>
    </xf>
    <xf numFmtId="4" fontId="27" fillId="0" borderId="0" xfId="6" applyNumberFormat="1" applyFont="1" applyFill="1" applyAlignment="1">
      <alignment horizontal="right" vertical="center" indent="1"/>
    </xf>
    <xf numFmtId="3" fontId="27" fillId="0" borderId="30" xfId="6" applyNumberFormat="1" applyFont="1" applyFill="1" applyBorder="1" applyAlignment="1">
      <alignment horizontal="right" vertical="center" indent="1"/>
    </xf>
    <xf numFmtId="0" fontId="4" fillId="0" borderId="54" xfId="6" applyFont="1" applyFill="1" applyBorder="1" applyAlignment="1">
      <alignment horizontal="left" vertical="center" wrapText="1" indent="1"/>
    </xf>
    <xf numFmtId="4" fontId="27" fillId="0" borderId="11" xfId="6" applyNumberFormat="1" applyFont="1" applyFill="1" applyBorder="1" applyAlignment="1">
      <alignment horizontal="right" vertical="center" indent="1"/>
    </xf>
    <xf numFmtId="0" fontId="23" fillId="7" borderId="43" xfId="6" applyFont="1" applyFill="1" applyBorder="1" applyAlignment="1">
      <alignment horizontal="center" vertical="center"/>
    </xf>
    <xf numFmtId="0" fontId="19" fillId="7" borderId="44" xfId="6" applyFont="1" applyFill="1" applyBorder="1" applyAlignment="1">
      <alignment horizontal="left" vertical="center" wrapText="1" indent="1"/>
    </xf>
    <xf numFmtId="4" fontId="26" fillId="7" borderId="53" xfId="6" applyNumberFormat="1" applyFont="1" applyFill="1" applyBorder="1" applyAlignment="1">
      <alignment horizontal="right" vertical="center" indent="1"/>
    </xf>
    <xf numFmtId="3" fontId="26" fillId="7" borderId="8" xfId="6" applyNumberFormat="1" applyFont="1" applyFill="1" applyBorder="1" applyAlignment="1">
      <alignment horizontal="right" vertical="center" indent="1"/>
    </xf>
    <xf numFmtId="3" fontId="26" fillId="7" borderId="9" xfId="6" applyNumberFormat="1" applyFont="1" applyFill="1" applyBorder="1" applyAlignment="1">
      <alignment horizontal="right" vertical="center" indent="1"/>
    </xf>
    <xf numFmtId="49" fontId="4" fillId="0" borderId="60" xfId="6" applyNumberFormat="1" applyFont="1" applyFill="1" applyBorder="1" applyAlignment="1">
      <alignment horizontal="center" vertical="center"/>
    </xf>
    <xf numFmtId="0" fontId="4" fillId="0" borderId="55" xfId="6" applyFont="1" applyFill="1" applyBorder="1" applyAlignment="1">
      <alignment horizontal="left" vertical="center" indent="1"/>
    </xf>
    <xf numFmtId="4" fontId="27" fillId="0" borderId="61" xfId="6" applyNumberFormat="1" applyFont="1" applyFill="1" applyBorder="1" applyAlignment="1">
      <alignment horizontal="right" vertical="center" indent="1"/>
    </xf>
    <xf numFmtId="49" fontId="4" fillId="0" borderId="52" xfId="6" applyNumberFormat="1" applyFont="1" applyFill="1" applyBorder="1" applyAlignment="1">
      <alignment horizontal="center" vertical="center"/>
    </xf>
    <xf numFmtId="0" fontId="4" fillId="0" borderId="51" xfId="6" applyFont="1" applyFill="1" applyBorder="1" applyAlignment="1">
      <alignment horizontal="left" vertical="center" indent="1"/>
    </xf>
    <xf numFmtId="4" fontId="27" fillId="0" borderId="50" xfId="6" applyNumberFormat="1" applyFont="1" applyFill="1" applyBorder="1" applyAlignment="1">
      <alignment horizontal="right" vertical="center" indent="1"/>
    </xf>
    <xf numFmtId="0" fontId="4" fillId="0" borderId="43" xfId="6" applyFont="1" applyFill="1" applyBorder="1" applyAlignment="1">
      <alignment horizontal="center" vertical="center" wrapText="1"/>
    </xf>
    <xf numFmtId="0" fontId="4" fillId="0" borderId="44" xfId="6" applyFont="1" applyFill="1" applyBorder="1" applyAlignment="1">
      <alignment horizontal="left" vertical="center" wrapText="1" indent="1"/>
    </xf>
    <xf numFmtId="4" fontId="27" fillId="0" borderId="20" xfId="6" applyNumberFormat="1" applyFont="1" applyFill="1" applyBorder="1" applyAlignment="1">
      <alignment horizontal="right" vertical="center" indent="1"/>
    </xf>
    <xf numFmtId="3" fontId="27" fillId="7" borderId="31" xfId="6" applyNumberFormat="1" applyFont="1" applyFill="1" applyBorder="1" applyAlignment="1">
      <alignment horizontal="right" vertical="center" indent="1"/>
    </xf>
    <xf numFmtId="3" fontId="27" fillId="7" borderId="37" xfId="6" applyNumberFormat="1" applyFont="1" applyFill="1" applyBorder="1" applyAlignment="1">
      <alignment horizontal="right" vertical="center" indent="1"/>
    </xf>
    <xf numFmtId="3" fontId="27" fillId="7" borderId="33" xfId="6" applyNumberFormat="1" applyFont="1" applyFill="1" applyBorder="1" applyAlignment="1">
      <alignment horizontal="right" vertical="center" indent="1"/>
    </xf>
    <xf numFmtId="3" fontId="27" fillId="0" borderId="12" xfId="6" applyNumberFormat="1" applyFont="1" applyFill="1" applyBorder="1" applyAlignment="1">
      <alignment horizontal="right" vertical="center" indent="1"/>
    </xf>
    <xf numFmtId="3" fontId="25" fillId="0" borderId="0" xfId="6" applyNumberFormat="1" applyFont="1" applyAlignment="1">
      <alignment horizontal="right"/>
    </xf>
    <xf numFmtId="0" fontId="19" fillId="3" borderId="19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3" fontId="4" fillId="0" borderId="4" xfId="0" applyNumberFormat="1" applyFont="1" applyBorder="1" applyAlignment="1">
      <alignment horizontal="center" vertical="center" wrapText="1"/>
    </xf>
    <xf numFmtId="3" fontId="4" fillId="0" borderId="7" xfId="0" applyNumberFormat="1" applyFont="1" applyBorder="1" applyAlignment="1">
      <alignment horizontal="center" vertical="center" wrapText="1"/>
    </xf>
    <xf numFmtId="3" fontId="4" fillId="0" borderId="17" xfId="0" applyNumberFormat="1" applyFont="1" applyBorder="1" applyAlignment="1">
      <alignment horizontal="center" vertical="center" wrapText="1"/>
    </xf>
    <xf numFmtId="3" fontId="4" fillId="0" borderId="24" xfId="0" applyNumberFormat="1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17" fillId="0" borderId="23" xfId="0" applyFont="1" applyBorder="1" applyAlignment="1">
      <alignment horizontal="center" vertical="center" wrapText="1"/>
    </xf>
    <xf numFmtId="0" fontId="4" fillId="0" borderId="53" xfId="6" applyFont="1" applyBorder="1" applyAlignment="1">
      <alignment horizontal="left" vertical="center"/>
    </xf>
    <xf numFmtId="3" fontId="4" fillId="0" borderId="4" xfId="6" applyNumberFormat="1" applyFont="1" applyBorder="1" applyAlignment="1">
      <alignment horizontal="center" vertical="center" wrapText="1"/>
    </xf>
    <xf numFmtId="3" fontId="4" fillId="0" borderId="7" xfId="6" applyNumberFormat="1" applyFont="1" applyBorder="1" applyAlignment="1">
      <alignment horizontal="center" vertical="center" wrapText="1"/>
    </xf>
    <xf numFmtId="3" fontId="4" fillId="0" borderId="25" xfId="0" applyNumberFormat="1" applyFont="1" applyBorder="1" applyAlignment="1">
      <alignment horizontal="center" vertical="center" wrapText="1"/>
    </xf>
    <xf numFmtId="3" fontId="4" fillId="0" borderId="26" xfId="0" applyNumberFormat="1" applyFont="1" applyBorder="1" applyAlignment="1">
      <alignment horizontal="center" vertical="center" wrapText="1"/>
    </xf>
    <xf numFmtId="0" fontId="19" fillId="0" borderId="24" xfId="6" applyFont="1" applyBorder="1" applyAlignment="1">
      <alignment horizontal="center" vertical="center"/>
    </xf>
    <xf numFmtId="3" fontId="19" fillId="0" borderId="6" xfId="0" applyNumberFormat="1" applyFont="1" applyBorder="1" applyAlignment="1">
      <alignment horizontal="center" vertical="center"/>
    </xf>
    <xf numFmtId="3" fontId="19" fillId="0" borderId="10" xfId="0" applyNumberFormat="1" applyFont="1" applyBorder="1" applyAlignment="1">
      <alignment horizontal="center" vertical="center"/>
    </xf>
    <xf numFmtId="3" fontId="19" fillId="0" borderId="6" xfId="0" applyNumberFormat="1" applyFont="1" applyBorder="1" applyAlignment="1">
      <alignment horizontal="center" vertical="center" wrapText="1"/>
    </xf>
    <xf numFmtId="3" fontId="19" fillId="0" borderId="42" xfId="0" applyNumberFormat="1" applyFont="1" applyBorder="1" applyAlignment="1">
      <alignment horizontal="center" vertical="center" wrapText="1"/>
    </xf>
    <xf numFmtId="3" fontId="19" fillId="0" borderId="10" xfId="0" applyNumberFormat="1" applyFont="1" applyBorder="1" applyAlignment="1">
      <alignment horizontal="center" vertical="center" wrapText="1"/>
    </xf>
    <xf numFmtId="0" fontId="4" fillId="0" borderId="1" xfId="6" applyFont="1" applyBorder="1" applyAlignment="1">
      <alignment horizontal="center" vertical="center" wrapText="1"/>
    </xf>
    <xf numFmtId="0" fontId="4" fillId="0" borderId="14" xfId="6" applyFont="1" applyBorder="1" applyAlignment="1">
      <alignment horizontal="center" vertical="center" wrapText="1"/>
    </xf>
    <xf numFmtId="0" fontId="17" fillId="0" borderId="62" xfId="6" applyFont="1" applyBorder="1" applyAlignment="1">
      <alignment horizontal="center" vertical="center" wrapText="1"/>
    </xf>
    <xf numFmtId="0" fontId="17" fillId="0" borderId="47" xfId="6" applyFont="1" applyBorder="1" applyAlignment="1">
      <alignment horizontal="center" vertical="center" wrapText="1"/>
    </xf>
    <xf numFmtId="3" fontId="4" fillId="0" borderId="11" xfId="6" applyNumberFormat="1" applyFont="1" applyBorder="1" applyAlignment="1">
      <alignment horizontal="center" vertical="center" wrapText="1"/>
    </xf>
    <xf numFmtId="3" fontId="4" fillId="0" borderId="23" xfId="6" applyNumberFormat="1" applyFont="1" applyBorder="1" applyAlignment="1">
      <alignment horizontal="center" vertical="center" wrapText="1"/>
    </xf>
    <xf numFmtId="3" fontId="4" fillId="0" borderId="1" xfId="6" applyNumberFormat="1" applyFont="1" applyBorder="1" applyAlignment="1">
      <alignment horizontal="center" vertical="center" wrapText="1"/>
    </xf>
    <xf numFmtId="3" fontId="4" fillId="0" borderId="14" xfId="6" applyNumberFormat="1" applyFont="1" applyBorder="1" applyAlignment="1">
      <alignment horizontal="center" vertical="center" wrapText="1"/>
    </xf>
    <xf numFmtId="0" fontId="4" fillId="0" borderId="4" xfId="6" applyFont="1" applyBorder="1" applyAlignment="1">
      <alignment horizontal="center" vertical="center" wrapText="1"/>
    </xf>
    <xf numFmtId="0" fontId="4" fillId="0" borderId="7" xfId="6" applyFont="1" applyBorder="1" applyAlignment="1">
      <alignment horizontal="center" vertical="center" wrapText="1"/>
    </xf>
    <xf numFmtId="3" fontId="7" fillId="0" borderId="1" xfId="6" applyNumberFormat="1" applyFont="1" applyBorder="1" applyAlignment="1">
      <alignment horizontal="center" vertical="center" wrapText="1"/>
    </xf>
    <xf numFmtId="3" fontId="7" fillId="0" borderId="14" xfId="6" applyNumberFormat="1" applyFont="1" applyBorder="1" applyAlignment="1">
      <alignment horizontal="center" vertical="center" wrapText="1"/>
    </xf>
    <xf numFmtId="3" fontId="7" fillId="0" borderId="2" xfId="6" applyNumberFormat="1" applyFont="1" applyBorder="1" applyAlignment="1">
      <alignment horizontal="center" vertical="center" wrapText="1"/>
    </xf>
    <xf numFmtId="3" fontId="7" fillId="0" borderId="1" xfId="6" applyNumberFormat="1" applyFont="1" applyBorder="1" applyAlignment="1">
      <alignment horizontal="center" vertical="center"/>
    </xf>
    <xf numFmtId="3" fontId="7" fillId="0" borderId="14" xfId="6" applyNumberFormat="1" applyFont="1" applyBorder="1" applyAlignment="1">
      <alignment horizontal="center" vertical="center"/>
    </xf>
    <xf numFmtId="3" fontId="7" fillId="8" borderId="27" xfId="6" applyNumberFormat="1" applyFont="1" applyFill="1" applyBorder="1" applyAlignment="1">
      <alignment horizontal="center" vertical="center" wrapText="1"/>
    </xf>
    <xf numFmtId="3" fontId="7" fillId="8" borderId="14" xfId="6" applyNumberFormat="1" applyFont="1" applyFill="1" applyBorder="1" applyAlignment="1">
      <alignment horizontal="center" vertical="center" wrapText="1"/>
    </xf>
    <xf numFmtId="0" fontId="19" fillId="4" borderId="43" xfId="6" applyFont="1" applyFill="1" applyBorder="1" applyAlignment="1">
      <alignment horizontal="center" vertical="center" wrapText="1"/>
    </xf>
    <xf numFmtId="0" fontId="19" fillId="4" borderId="18" xfId="6" applyFont="1" applyFill="1" applyBorder="1" applyAlignment="1">
      <alignment horizontal="center" vertical="center" wrapText="1"/>
    </xf>
    <xf numFmtId="3" fontId="19" fillId="0" borderId="1" xfId="6" applyNumberFormat="1" applyFont="1" applyBorder="1" applyAlignment="1">
      <alignment horizontal="center" vertical="center"/>
    </xf>
    <xf numFmtId="3" fontId="19" fillId="0" borderId="2" xfId="6" applyNumberFormat="1" applyFont="1" applyBorder="1" applyAlignment="1">
      <alignment horizontal="center" vertical="center"/>
    </xf>
    <xf numFmtId="3" fontId="19" fillId="0" borderId="14" xfId="6" applyNumberFormat="1" applyFont="1" applyBorder="1" applyAlignment="1">
      <alignment horizontal="center" vertical="center"/>
    </xf>
    <xf numFmtId="3" fontId="7" fillId="0" borderId="2" xfId="6" applyNumberFormat="1" applyFont="1" applyBorder="1" applyAlignment="1">
      <alignment horizontal="center" vertical="center"/>
    </xf>
    <xf numFmtId="49" fontId="5" fillId="0" borderId="1" xfId="6" quotePrefix="1" applyNumberFormat="1" applyFont="1" applyBorder="1" applyAlignment="1">
      <alignment horizontal="center" vertical="center"/>
    </xf>
    <xf numFmtId="49" fontId="5" fillId="0" borderId="40" xfId="6" quotePrefix="1" applyNumberFormat="1" applyFont="1" applyBorder="1" applyAlignment="1">
      <alignment horizontal="center" vertical="center"/>
    </xf>
    <xf numFmtId="0" fontId="1" fillId="0" borderId="0" xfId="8" applyAlignment="1">
      <alignment horizontal="center"/>
    </xf>
    <xf numFmtId="0" fontId="1" fillId="0" borderId="0" xfId="8"/>
    <xf numFmtId="0" fontId="33" fillId="0" borderId="0" xfId="8" applyFont="1"/>
    <xf numFmtId="0" fontId="34" fillId="0" borderId="0" xfId="8" applyFont="1"/>
    <xf numFmtId="0" fontId="35" fillId="0" borderId="0" xfId="8" applyFont="1" applyAlignment="1">
      <alignment horizontal="right"/>
    </xf>
    <xf numFmtId="0" fontId="36" fillId="0" borderId="24" xfId="8" applyFont="1" applyBorder="1" applyAlignment="1">
      <alignment horizontal="center" vertical="center"/>
    </xf>
    <xf numFmtId="0" fontId="37" fillId="0" borderId="62" xfId="8" applyFont="1" applyBorder="1" applyAlignment="1">
      <alignment horizontal="center" vertical="center" wrapText="1"/>
    </xf>
    <xf numFmtId="0" fontId="37" fillId="0" borderId="4" xfId="8" applyFont="1" applyBorder="1" applyAlignment="1">
      <alignment horizontal="center" vertical="center" wrapText="1"/>
    </xf>
    <xf numFmtId="0" fontId="37" fillId="0" borderId="8" xfId="8" applyFont="1" applyBorder="1" applyAlignment="1">
      <alignment horizontal="center" vertical="center"/>
    </xf>
    <xf numFmtId="0" fontId="38" fillId="0" borderId="12" xfId="8" applyFont="1" applyBorder="1" applyAlignment="1">
      <alignment horizontal="center" vertical="center" wrapText="1"/>
    </xf>
    <xf numFmtId="0" fontId="37" fillId="0" borderId="53" xfId="8" applyFont="1" applyBorder="1" applyAlignment="1">
      <alignment horizontal="left" vertical="center" wrapText="1"/>
    </xf>
    <xf numFmtId="0" fontId="37" fillId="0" borderId="67" xfId="8" applyFont="1" applyBorder="1" applyAlignment="1">
      <alignment horizontal="left" vertical="center" wrapText="1"/>
    </xf>
    <xf numFmtId="0" fontId="38" fillId="0" borderId="4" xfId="8" applyFont="1" applyBorder="1" applyAlignment="1">
      <alignment horizontal="center" vertical="center" wrapText="1"/>
    </xf>
    <xf numFmtId="0" fontId="39" fillId="0" borderId="53" xfId="8" applyFont="1" applyBorder="1" applyAlignment="1">
      <alignment horizontal="left" vertical="center" wrapText="1"/>
    </xf>
    <xf numFmtId="0" fontId="39" fillId="0" borderId="67" xfId="8" applyFont="1" applyBorder="1" applyAlignment="1">
      <alignment horizontal="left" vertical="center" wrapText="1"/>
    </xf>
    <xf numFmtId="0" fontId="40" fillId="0" borderId="8" xfId="8" applyFont="1" applyBorder="1" applyAlignment="1">
      <alignment horizontal="center" vertical="center" wrapText="1"/>
    </xf>
    <xf numFmtId="0" fontId="40" fillId="0" borderId="4" xfId="8" applyFont="1" applyBorder="1" applyAlignment="1">
      <alignment horizontal="center" vertical="center" wrapText="1"/>
    </xf>
    <xf numFmtId="0" fontId="37" fillId="2" borderId="8" xfId="8" applyFont="1" applyFill="1" applyBorder="1" applyAlignment="1">
      <alignment horizontal="center" vertical="center" wrapText="1"/>
    </xf>
    <xf numFmtId="0" fontId="40" fillId="4" borderId="12" xfId="8" applyFont="1" applyFill="1" applyBorder="1" applyAlignment="1">
      <alignment horizontal="center" vertical="center" wrapText="1"/>
    </xf>
    <xf numFmtId="0" fontId="40" fillId="2" borderId="68" xfId="8" applyFont="1" applyFill="1" applyBorder="1" applyAlignment="1">
      <alignment horizontal="center" vertical="center" wrapText="1"/>
    </xf>
    <xf numFmtId="0" fontId="1" fillId="0" borderId="0" xfId="8" applyAlignment="1">
      <alignment vertical="center"/>
    </xf>
    <xf numFmtId="0" fontId="37" fillId="0" borderId="47" xfId="8" applyFont="1" applyBorder="1" applyAlignment="1">
      <alignment horizontal="center" vertical="center" wrapText="1"/>
    </xf>
    <xf numFmtId="0" fontId="37" fillId="0" borderId="7" xfId="8" applyFont="1" applyBorder="1" applyAlignment="1">
      <alignment horizontal="center" vertical="center" wrapText="1"/>
    </xf>
    <xf numFmtId="0" fontId="37" fillId="0" borderId="35" xfId="8" applyFont="1" applyBorder="1" applyAlignment="1">
      <alignment horizontal="center" vertical="center" wrapText="1"/>
    </xf>
    <xf numFmtId="0" fontId="38" fillId="0" borderId="39" xfId="8" applyFont="1" applyBorder="1" applyAlignment="1">
      <alignment horizontal="center" vertical="center" wrapText="1"/>
    </xf>
    <xf numFmtId="0" fontId="37" fillId="0" borderId="33" xfId="8" applyFont="1" applyBorder="1" applyAlignment="1">
      <alignment horizontal="center" vertical="center" wrapText="1"/>
    </xf>
    <xf numFmtId="0" fontId="38" fillId="0" borderId="7" xfId="8" applyFont="1" applyBorder="1" applyAlignment="1">
      <alignment horizontal="center" vertical="center" wrapText="1"/>
    </xf>
    <xf numFmtId="0" fontId="39" fillId="0" borderId="33" xfId="8" applyFont="1" applyBorder="1" applyAlignment="1">
      <alignment horizontal="center" vertical="center" wrapText="1"/>
    </xf>
    <xf numFmtId="0" fontId="39" fillId="0" borderId="35" xfId="8" applyFont="1" applyBorder="1" applyAlignment="1">
      <alignment horizontal="center" vertical="center" wrapText="1"/>
    </xf>
    <xf numFmtId="0" fontId="41" fillId="0" borderId="35" xfId="8" applyFont="1" applyBorder="1" applyAlignment="1">
      <alignment horizontal="center" vertical="center" wrapText="1"/>
    </xf>
    <xf numFmtId="0" fontId="40" fillId="0" borderId="35" xfId="8" applyFont="1" applyBorder="1" applyAlignment="1">
      <alignment horizontal="center" vertical="center" wrapText="1"/>
    </xf>
    <xf numFmtId="0" fontId="40" fillId="0" borderId="7" xfId="8" applyFont="1" applyBorder="1" applyAlignment="1">
      <alignment horizontal="center" vertical="center" wrapText="1"/>
    </xf>
    <xf numFmtId="0" fontId="40" fillId="4" borderId="29" xfId="8" applyFont="1" applyFill="1" applyBorder="1" applyAlignment="1">
      <alignment horizontal="center" vertical="center" wrapText="1"/>
    </xf>
    <xf numFmtId="0" fontId="40" fillId="2" borderId="36" xfId="8" applyFont="1" applyFill="1" applyBorder="1" applyAlignment="1">
      <alignment horizontal="center" vertical="center" wrapText="1"/>
    </xf>
    <xf numFmtId="0" fontId="1" fillId="0" borderId="0" xfId="8" applyAlignment="1">
      <alignment horizontal="center" vertical="center" wrapText="1"/>
    </xf>
    <xf numFmtId="3" fontId="43" fillId="4" borderId="13" xfId="8" applyNumberFormat="1" applyFont="1" applyFill="1" applyBorder="1" applyAlignment="1">
      <alignment vertical="center"/>
    </xf>
    <xf numFmtId="3" fontId="44" fillId="2" borderId="58" xfId="8" applyNumberFormat="1" applyFont="1" applyFill="1" applyBorder="1" applyAlignment="1">
      <alignment vertical="center"/>
    </xf>
    <xf numFmtId="0" fontId="45" fillId="0" borderId="0" xfId="8" applyFont="1" applyAlignment="1">
      <alignment vertical="center"/>
    </xf>
    <xf numFmtId="0" fontId="46" fillId="0" borderId="51" xfId="8" quotePrefix="1" applyFont="1" applyBorder="1" applyAlignment="1">
      <alignment horizontal="center" vertical="center"/>
    </xf>
    <xf numFmtId="0" fontId="46" fillId="0" borderId="31" xfId="8" applyFont="1" applyBorder="1" applyAlignment="1">
      <alignment vertical="center"/>
    </xf>
    <xf numFmtId="3" fontId="48" fillId="0" borderId="5" xfId="8" applyNumberFormat="1" applyFont="1" applyBorder="1" applyAlignment="1">
      <alignment vertical="center"/>
    </xf>
    <xf numFmtId="3" fontId="47" fillId="0" borderId="5" xfId="8" applyNumberFormat="1" applyFont="1" applyBorder="1" applyAlignment="1">
      <alignment vertical="center"/>
    </xf>
    <xf numFmtId="3" fontId="49" fillId="0" borderId="5" xfId="8" applyNumberFormat="1" applyFont="1" applyBorder="1" applyAlignment="1">
      <alignment vertical="center"/>
    </xf>
    <xf numFmtId="3" fontId="50" fillId="0" borderId="5" xfId="8" applyNumberFormat="1" applyFont="1" applyBorder="1" applyAlignment="1">
      <alignment vertical="center"/>
    </xf>
    <xf numFmtId="166" fontId="47" fillId="2" borderId="31" xfId="8" applyNumberFormat="1" applyFont="1" applyFill="1" applyBorder="1" applyAlignment="1">
      <alignment vertical="center"/>
    </xf>
    <xf numFmtId="3" fontId="47" fillId="0" borderId="31" xfId="8" applyNumberFormat="1" applyFont="1" applyBorder="1" applyAlignment="1">
      <alignment vertical="center"/>
    </xf>
    <xf numFmtId="3" fontId="48" fillId="0" borderId="31" xfId="8" applyNumberFormat="1" applyFont="1" applyBorder="1" applyAlignment="1">
      <alignment vertical="center"/>
    </xf>
    <xf numFmtId="3" fontId="49" fillId="0" borderId="31" xfId="8" applyNumberFormat="1" applyFont="1" applyBorder="1" applyAlignment="1">
      <alignment vertical="center"/>
    </xf>
    <xf numFmtId="3" fontId="50" fillId="0" borderId="31" xfId="8" applyNumberFormat="1" applyFont="1" applyBorder="1" applyAlignment="1">
      <alignment vertical="center"/>
    </xf>
    <xf numFmtId="166" fontId="47" fillId="4" borderId="37" xfId="8" applyNumberFormat="1" applyFont="1" applyFill="1" applyBorder="1" applyAlignment="1">
      <alignment vertical="center"/>
    </xf>
    <xf numFmtId="3" fontId="49" fillId="2" borderId="31" xfId="8" applyNumberFormat="1" applyFont="1" applyFill="1" applyBorder="1" applyAlignment="1">
      <alignment vertical="center"/>
    </xf>
    <xf numFmtId="166" fontId="47" fillId="4" borderId="31" xfId="8" applyNumberFormat="1" applyFont="1" applyFill="1" applyBorder="1" applyAlignment="1">
      <alignment vertical="center"/>
    </xf>
    <xf numFmtId="16" fontId="46" fillId="0" borderId="51" xfId="8" quotePrefix="1" applyNumberFormat="1" applyFont="1" applyBorder="1" applyAlignment="1">
      <alignment horizontal="center" vertical="center"/>
    </xf>
    <xf numFmtId="167" fontId="47" fillId="0" borderId="31" xfId="8" applyNumberFormat="1" applyFont="1" applyBorder="1" applyAlignment="1">
      <alignment vertical="center"/>
    </xf>
    <xf numFmtId="3" fontId="52" fillId="0" borderId="69" xfId="8" applyNumberFormat="1" applyFont="1" applyBorder="1" applyAlignment="1">
      <alignment horizontal="center" vertical="center" wrapText="1"/>
    </xf>
    <xf numFmtId="166" fontId="47" fillId="0" borderId="31" xfId="8" applyNumberFormat="1" applyFont="1" applyBorder="1" applyAlignment="1">
      <alignment vertical="center"/>
    </xf>
    <xf numFmtId="3" fontId="52" fillId="0" borderId="6" xfId="8" applyNumberFormat="1" applyFont="1" applyBorder="1" applyAlignment="1">
      <alignment horizontal="center" vertical="center" wrapText="1"/>
    </xf>
    <xf numFmtId="0" fontId="46" fillId="0" borderId="46" xfId="8" applyFont="1" applyBorder="1" applyAlignment="1">
      <alignment vertical="center"/>
    </xf>
    <xf numFmtId="167" fontId="47" fillId="0" borderId="46" xfId="8" applyNumberFormat="1" applyFont="1" applyBorder="1" applyAlignment="1">
      <alignment vertical="center"/>
    </xf>
    <xf numFmtId="3" fontId="47" fillId="0" borderId="46" xfId="8" applyNumberFormat="1" applyFont="1" applyBorder="1" applyAlignment="1">
      <alignment vertical="center"/>
    </xf>
    <xf numFmtId="3" fontId="49" fillId="0" borderId="46" xfId="8" applyNumberFormat="1" applyFont="1" applyBorder="1" applyAlignment="1">
      <alignment vertical="center"/>
    </xf>
    <xf numFmtId="3" fontId="50" fillId="0" borderId="46" xfId="8" applyNumberFormat="1" applyFont="1" applyBorder="1" applyAlignment="1">
      <alignment vertical="center"/>
    </xf>
    <xf numFmtId="166" fontId="47" fillId="4" borderId="45" xfId="8" applyNumberFormat="1" applyFont="1" applyFill="1" applyBorder="1" applyAlignment="1">
      <alignment vertical="center"/>
    </xf>
    <xf numFmtId="3" fontId="52" fillId="0" borderId="10" xfId="8" applyNumberFormat="1" applyFont="1" applyBorder="1" applyAlignment="1">
      <alignment horizontal="center" vertical="center" wrapText="1"/>
    </xf>
    <xf numFmtId="166" fontId="54" fillId="4" borderId="13" xfId="8" applyNumberFormat="1" applyFont="1" applyFill="1" applyBorder="1" applyAlignment="1">
      <alignment vertical="center"/>
    </xf>
    <xf numFmtId="166" fontId="44" fillId="2" borderId="58" xfId="8" applyNumberFormat="1" applyFont="1" applyFill="1" applyBorder="1" applyAlignment="1">
      <alignment vertical="center"/>
    </xf>
    <xf numFmtId="0" fontId="33" fillId="0" borderId="0" xfId="8" applyFont="1" applyAlignment="1">
      <alignment vertical="center"/>
    </xf>
    <xf numFmtId="0" fontId="46" fillId="0" borderId="55" xfId="8" quotePrefix="1" applyFont="1" applyBorder="1" applyAlignment="1">
      <alignment horizontal="center" vertical="center"/>
    </xf>
    <xf numFmtId="0" fontId="46" fillId="0" borderId="5" xfId="8" applyFont="1" applyBorder="1" applyAlignment="1">
      <alignment vertical="center"/>
    </xf>
    <xf numFmtId="167" fontId="47" fillId="0" borderId="5" xfId="8" applyNumberFormat="1" applyFont="1" applyBorder="1" applyAlignment="1">
      <alignment vertical="center"/>
    </xf>
    <xf numFmtId="3" fontId="56" fillId="0" borderId="5" xfId="8" applyNumberFormat="1" applyFont="1" applyBorder="1" applyAlignment="1">
      <alignment vertical="center"/>
    </xf>
    <xf numFmtId="3" fontId="57" fillId="0" borderId="5" xfId="8" applyNumberFormat="1" applyFont="1" applyBorder="1" applyAlignment="1">
      <alignment vertical="center"/>
    </xf>
    <xf numFmtId="3" fontId="51" fillId="0" borderId="5" xfId="8" applyNumberFormat="1" applyFont="1" applyBorder="1" applyAlignment="1">
      <alignment vertical="center"/>
    </xf>
    <xf numFmtId="166" fontId="58" fillId="0" borderId="31" xfId="8" applyNumberFormat="1" applyFont="1" applyBorder="1" applyAlignment="1">
      <alignment vertical="center"/>
    </xf>
    <xf numFmtId="166" fontId="47" fillId="4" borderId="38" xfId="8" applyNumberFormat="1" applyFont="1" applyFill="1" applyBorder="1" applyAlignment="1">
      <alignment vertical="center"/>
    </xf>
    <xf numFmtId="166" fontId="52" fillId="2" borderId="6" xfId="8" applyNumberFormat="1" applyFont="1" applyFill="1" applyBorder="1" applyAlignment="1">
      <alignment horizontal="center" vertical="center" wrapText="1"/>
    </xf>
    <xf numFmtId="0" fontId="46" fillId="0" borderId="57" xfId="8" quotePrefix="1" applyFont="1" applyBorder="1" applyAlignment="1">
      <alignment horizontal="center" vertical="center"/>
    </xf>
    <xf numFmtId="0" fontId="46" fillId="0" borderId="35" xfId="8" applyFont="1" applyBorder="1" applyAlignment="1">
      <alignment vertical="center" wrapText="1"/>
    </xf>
    <xf numFmtId="167" fontId="47" fillId="0" borderId="35" xfId="8" applyNumberFormat="1" applyFont="1" applyBorder="1" applyAlignment="1">
      <alignment vertical="center"/>
    </xf>
    <xf numFmtId="3" fontId="48" fillId="0" borderId="35" xfId="8" applyNumberFormat="1" applyFont="1" applyBorder="1" applyAlignment="1">
      <alignment vertical="center"/>
    </xf>
    <xf numFmtId="3" fontId="47" fillId="0" borderId="35" xfId="8" applyNumberFormat="1" applyFont="1" applyBorder="1" applyAlignment="1">
      <alignment vertical="center"/>
    </xf>
    <xf numFmtId="3" fontId="56" fillId="0" borderId="35" xfId="8" applyNumberFormat="1" applyFont="1" applyBorder="1" applyAlignment="1">
      <alignment vertical="center"/>
    </xf>
    <xf numFmtId="3" fontId="57" fillId="0" borderId="35" xfId="8" applyNumberFormat="1" applyFont="1" applyBorder="1" applyAlignment="1">
      <alignment vertical="center"/>
    </xf>
    <xf numFmtId="3" fontId="51" fillId="0" borderId="35" xfId="8" applyNumberFormat="1" applyFont="1" applyBorder="1" applyAlignment="1">
      <alignment vertical="center"/>
    </xf>
    <xf numFmtId="3" fontId="49" fillId="0" borderId="35" xfId="8" applyNumberFormat="1" applyFont="1" applyBorder="1" applyAlignment="1">
      <alignment vertical="center"/>
    </xf>
    <xf numFmtId="166" fontId="47" fillId="4" borderId="29" xfId="8" applyNumberFormat="1" applyFont="1" applyFill="1" applyBorder="1" applyAlignment="1">
      <alignment vertical="center"/>
    </xf>
    <xf numFmtId="166" fontId="52" fillId="2" borderId="10" xfId="8" applyNumberFormat="1" applyFont="1" applyFill="1" applyBorder="1" applyAlignment="1">
      <alignment horizontal="center" vertical="center" wrapText="1"/>
    </xf>
    <xf numFmtId="0" fontId="46" fillId="0" borderId="5" xfId="8" applyFont="1" applyBorder="1" applyAlignment="1">
      <alignment vertical="center" wrapText="1"/>
    </xf>
    <xf numFmtId="167" fontId="51" fillId="0" borderId="5" xfId="8" applyNumberFormat="1" applyFont="1" applyBorder="1" applyAlignment="1">
      <alignment vertical="center"/>
    </xf>
    <xf numFmtId="166" fontId="52" fillId="2" borderId="68" xfId="8" applyNumberFormat="1" applyFont="1" applyFill="1" applyBorder="1" applyAlignment="1">
      <alignment horizontal="center" vertical="center" wrapText="1"/>
    </xf>
    <xf numFmtId="166" fontId="59" fillId="2" borderId="32" xfId="8" applyNumberFormat="1" applyFont="1" applyFill="1" applyBorder="1" applyAlignment="1">
      <alignment horizontal="center" vertical="center" wrapText="1"/>
    </xf>
    <xf numFmtId="166" fontId="52" fillId="2" borderId="36" xfId="8" applyNumberFormat="1" applyFont="1" applyFill="1" applyBorder="1" applyAlignment="1">
      <alignment horizontal="center" vertical="center" wrapText="1"/>
    </xf>
    <xf numFmtId="3" fontId="56" fillId="0" borderId="31" xfId="8" applyNumberFormat="1" applyFont="1" applyBorder="1" applyAlignment="1">
      <alignment vertical="center"/>
    </xf>
    <xf numFmtId="3" fontId="57" fillId="0" borderId="31" xfId="8" applyNumberFormat="1" applyFont="1" applyBorder="1" applyAlignment="1">
      <alignment vertical="center"/>
    </xf>
    <xf numFmtId="166" fontId="59" fillId="0" borderId="58" xfId="8" applyNumberFormat="1" applyFont="1" applyBorder="1" applyAlignment="1">
      <alignment horizontal="center" vertical="center" wrapText="1"/>
    </xf>
    <xf numFmtId="166" fontId="54" fillId="4" borderId="23" xfId="8" applyNumberFormat="1" applyFont="1" applyFill="1" applyBorder="1" applyAlignment="1">
      <alignment vertical="center"/>
    </xf>
    <xf numFmtId="166" fontId="44" fillId="2" borderId="10" xfId="8" applyNumberFormat="1" applyFont="1" applyFill="1" applyBorder="1" applyAlignment="1">
      <alignment vertical="center"/>
    </xf>
    <xf numFmtId="0" fontId="1" fillId="12" borderId="0" xfId="8" applyFill="1" applyAlignment="1">
      <alignment vertical="center"/>
    </xf>
    <xf numFmtId="0" fontId="46" fillId="0" borderId="51" xfId="8" quotePrefix="1" applyFont="1" applyBorder="1" applyAlignment="1">
      <alignment horizontal="center" vertical="center" wrapText="1"/>
    </xf>
    <xf numFmtId="0" fontId="46" fillId="0" borderId="31" xfId="8" applyFont="1" applyBorder="1" applyAlignment="1">
      <alignment vertical="center" wrapText="1"/>
    </xf>
    <xf numFmtId="3" fontId="54" fillId="0" borderId="31" xfId="8" applyNumberFormat="1" applyFont="1" applyBorder="1" applyAlignment="1">
      <alignment vertical="center"/>
    </xf>
    <xf numFmtId="166" fontId="51" fillId="0" borderId="31" xfId="8" applyNumberFormat="1" applyFont="1" applyBorder="1" applyAlignment="1">
      <alignment vertical="center"/>
    </xf>
    <xf numFmtId="166" fontId="52" fillId="2" borderId="32" xfId="8" applyNumberFormat="1" applyFont="1" applyFill="1" applyBorder="1" applyAlignment="1">
      <alignment horizontal="center" vertical="center" wrapText="1"/>
    </xf>
    <xf numFmtId="166" fontId="47" fillId="4" borderId="13" xfId="8" applyNumberFormat="1" applyFont="1" applyFill="1" applyBorder="1" applyAlignment="1">
      <alignment vertical="center"/>
    </xf>
    <xf numFmtId="166" fontId="59" fillId="0" borderId="6" xfId="8" applyNumberFormat="1" applyFont="1" applyBorder="1" applyAlignment="1">
      <alignment horizontal="center" vertical="center" wrapText="1"/>
    </xf>
    <xf numFmtId="166" fontId="59" fillId="2" borderId="6" xfId="8" applyNumberFormat="1" applyFont="1" applyFill="1" applyBorder="1" applyAlignment="1">
      <alignment horizontal="center" vertical="center" wrapText="1"/>
    </xf>
    <xf numFmtId="0" fontId="44" fillId="12" borderId="44" xfId="8" applyFont="1" applyFill="1" applyBorder="1" applyAlignment="1">
      <alignment horizontal="center" vertical="center"/>
    </xf>
    <xf numFmtId="0" fontId="65" fillId="12" borderId="9" xfId="8" applyFont="1" applyFill="1" applyBorder="1" applyAlignment="1">
      <alignment vertical="center"/>
    </xf>
    <xf numFmtId="167" fontId="54" fillId="0" borderId="9" xfId="8" applyNumberFormat="1" applyFont="1" applyBorder="1" applyAlignment="1">
      <alignment vertical="center"/>
    </xf>
    <xf numFmtId="3" fontId="54" fillId="12" borderId="9" xfId="8" applyNumberFormat="1" applyFont="1" applyFill="1" applyBorder="1" applyAlignment="1">
      <alignment vertical="center"/>
    </xf>
    <xf numFmtId="3" fontId="66" fillId="0" borderId="9" xfId="8" applyNumberFormat="1" applyFont="1" applyBorder="1" applyAlignment="1">
      <alignment vertical="center"/>
    </xf>
    <xf numFmtId="3" fontId="54" fillId="4" borderId="13" xfId="8" applyNumberFormat="1" applyFont="1" applyFill="1" applyBorder="1" applyAlignment="1">
      <alignment vertical="center"/>
    </xf>
    <xf numFmtId="0" fontId="67" fillId="12" borderId="0" xfId="8" applyFont="1" applyFill="1" applyAlignment="1">
      <alignment vertical="center"/>
    </xf>
    <xf numFmtId="0" fontId="44" fillId="12" borderId="0" xfId="8" applyFont="1" applyFill="1" applyAlignment="1">
      <alignment horizontal="center" vertical="center"/>
    </xf>
    <xf numFmtId="0" fontId="65" fillId="12" borderId="0" xfId="8" applyFont="1" applyFill="1" applyAlignment="1">
      <alignment vertical="center"/>
    </xf>
    <xf numFmtId="4" fontId="68" fillId="0" borderId="0" xfId="8" applyNumberFormat="1" applyFont="1" applyAlignment="1">
      <alignment vertical="center"/>
    </xf>
    <xf numFmtId="3" fontId="68" fillId="12" borderId="0" xfId="8" applyNumberFormat="1" applyFont="1" applyFill="1" applyAlignment="1">
      <alignment vertical="center"/>
    </xf>
    <xf numFmtId="166" fontId="68" fillId="12" borderId="0" xfId="8" applyNumberFormat="1" applyFont="1" applyFill="1" applyAlignment="1">
      <alignment vertical="center"/>
    </xf>
    <xf numFmtId="3" fontId="68" fillId="0" borderId="0" xfId="8" applyNumberFormat="1" applyFont="1" applyAlignment="1">
      <alignment vertical="center"/>
    </xf>
    <xf numFmtId="166" fontId="44" fillId="2" borderId="0" xfId="8" applyNumberFormat="1" applyFont="1" applyFill="1" applyAlignment="1">
      <alignment vertical="center"/>
    </xf>
    <xf numFmtId="3" fontId="65" fillId="0" borderId="0" xfId="8" applyNumberFormat="1" applyFont="1" applyAlignment="1">
      <alignment horizontal="left" vertical="center"/>
    </xf>
    <xf numFmtId="4" fontId="68" fillId="0" borderId="0" xfId="8" applyNumberFormat="1" applyFont="1" applyAlignment="1">
      <alignment horizontal="left" vertical="center"/>
    </xf>
    <xf numFmtId="0" fontId="69" fillId="0" borderId="0" xfId="8" applyFont="1"/>
    <xf numFmtId="0" fontId="42" fillId="11" borderId="44" xfId="8" quotePrefix="1" applyFont="1" applyFill="1" applyBorder="1" applyAlignment="1">
      <alignment horizontal="center" vertical="center"/>
    </xf>
    <xf numFmtId="0" fontId="42" fillId="11" borderId="9" xfId="8" applyFont="1" applyFill="1" applyBorder="1" applyAlignment="1">
      <alignment vertical="center" wrapText="1"/>
    </xf>
    <xf numFmtId="167" fontId="43" fillId="11" borderId="9" xfId="8" applyNumberFormat="1" applyFont="1" applyFill="1" applyBorder="1" applyAlignment="1">
      <alignment vertical="center"/>
    </xf>
    <xf numFmtId="3" fontId="43" fillId="11" borderId="9" xfId="8" applyNumberFormat="1" applyFont="1" applyFill="1" applyBorder="1" applyAlignment="1">
      <alignment vertical="center"/>
    </xf>
    <xf numFmtId="166" fontId="43" fillId="11" borderId="9" xfId="8" applyNumberFormat="1" applyFont="1" applyFill="1" applyBorder="1" applyAlignment="1">
      <alignment vertical="center"/>
    </xf>
    <xf numFmtId="0" fontId="53" fillId="11" borderId="44" xfId="8" quotePrefix="1" applyFont="1" applyFill="1" applyBorder="1" applyAlignment="1">
      <alignment horizontal="center" vertical="center"/>
    </xf>
    <xf numFmtId="0" fontId="53" fillId="11" borderId="9" xfId="8" applyFont="1" applyFill="1" applyBorder="1" applyAlignment="1">
      <alignment vertical="center" wrapText="1"/>
    </xf>
    <xf numFmtId="167" fontId="54" fillId="11" borderId="9" xfId="8" applyNumberFormat="1" applyFont="1" applyFill="1" applyBorder="1" applyAlignment="1">
      <alignment vertical="center"/>
    </xf>
    <xf numFmtId="3" fontId="54" fillId="11" borderId="9" xfId="8" applyNumberFormat="1" applyFont="1" applyFill="1" applyBorder="1" applyAlignment="1">
      <alignment vertical="center"/>
    </xf>
    <xf numFmtId="166" fontId="55" fillId="11" borderId="9" xfId="8" applyNumberFormat="1" applyFont="1" applyFill="1" applyBorder="1" applyAlignment="1">
      <alignment vertical="center"/>
    </xf>
    <xf numFmtId="166" fontId="54" fillId="11" borderId="9" xfId="8" applyNumberFormat="1" applyFont="1" applyFill="1" applyBorder="1" applyAlignment="1">
      <alignment vertical="center"/>
    </xf>
    <xf numFmtId="0" fontId="46" fillId="11" borderId="55" xfId="1" quotePrefix="1" applyFont="1" applyFill="1" applyBorder="1" applyAlignment="1">
      <alignment horizontal="center" vertical="center" wrapText="1"/>
    </xf>
    <xf numFmtId="0" fontId="46" fillId="11" borderId="5" xfId="1" applyFont="1" applyFill="1" applyBorder="1" applyAlignment="1">
      <alignment vertical="center"/>
    </xf>
    <xf numFmtId="167" fontId="47" fillId="11" borderId="5" xfId="8" applyNumberFormat="1" applyFont="1" applyFill="1" applyBorder="1" applyAlignment="1">
      <alignment vertical="center"/>
    </xf>
    <xf numFmtId="3" fontId="48" fillId="11" borderId="5" xfId="8" applyNumberFormat="1" applyFont="1" applyFill="1" applyBorder="1" applyAlignment="1">
      <alignment vertical="center"/>
    </xf>
    <xf numFmtId="3" fontId="47" fillId="11" borderId="5" xfId="8" applyNumberFormat="1" applyFont="1" applyFill="1" applyBorder="1" applyAlignment="1">
      <alignment vertical="center"/>
    </xf>
    <xf numFmtId="3" fontId="49" fillId="11" borderId="5" xfId="8" applyNumberFormat="1" applyFont="1" applyFill="1" applyBorder="1" applyAlignment="1">
      <alignment vertical="center"/>
    </xf>
    <xf numFmtId="3" fontId="50" fillId="11" borderId="5" xfId="8" applyNumberFormat="1" applyFont="1" applyFill="1" applyBorder="1" applyAlignment="1">
      <alignment vertical="center"/>
    </xf>
    <xf numFmtId="166" fontId="43" fillId="11" borderId="31" xfId="8" applyNumberFormat="1" applyFont="1" applyFill="1" applyBorder="1" applyAlignment="1">
      <alignment vertical="center"/>
    </xf>
    <xf numFmtId="3" fontId="49" fillId="11" borderId="9" xfId="8" applyNumberFormat="1" applyFont="1" applyFill="1" applyBorder="1" applyAlignment="1">
      <alignment vertical="center"/>
    </xf>
    <xf numFmtId="3" fontId="62" fillId="11" borderId="9" xfId="8" applyNumberFormat="1" applyFont="1" applyFill="1" applyBorder="1" applyAlignment="1">
      <alignment vertical="center"/>
    </xf>
    <xf numFmtId="3" fontId="63" fillId="11" borderId="9" xfId="8" applyNumberFormat="1" applyFont="1" applyFill="1" applyBorder="1" applyAlignment="1">
      <alignment vertical="center"/>
    </xf>
    <xf numFmtId="3" fontId="56" fillId="11" borderId="9" xfId="8" applyNumberFormat="1" applyFont="1" applyFill="1" applyBorder="1" applyAlignment="1">
      <alignment vertical="center"/>
    </xf>
    <xf numFmtId="0" fontId="60" fillId="11" borderId="47" xfId="8" quotePrefix="1" applyFont="1" applyFill="1" applyBorder="1" applyAlignment="1">
      <alignment horizontal="center" vertical="center"/>
    </xf>
    <xf numFmtId="0" fontId="60" fillId="11" borderId="7" xfId="8" applyFont="1" applyFill="1" applyBorder="1" applyAlignment="1">
      <alignment vertical="center" wrapText="1"/>
    </xf>
    <xf numFmtId="167" fontId="49" fillId="11" borderId="7" xfId="8" applyNumberFormat="1" applyFont="1" applyFill="1" applyBorder="1" applyAlignment="1">
      <alignment vertical="center"/>
    </xf>
    <xf numFmtId="3" fontId="49" fillId="11" borderId="7" xfId="8" applyNumberFormat="1" applyFont="1" applyFill="1" applyBorder="1" applyAlignment="1">
      <alignment vertical="center"/>
    </xf>
    <xf numFmtId="166" fontId="49" fillId="11" borderId="7" xfId="8" applyNumberFormat="1" applyFont="1" applyFill="1" applyBorder="1" applyAlignment="1">
      <alignment vertical="center"/>
    </xf>
    <xf numFmtId="0" fontId="64" fillId="11" borderId="44" xfId="8" quotePrefix="1" applyFont="1" applyFill="1" applyBorder="1" applyAlignment="1">
      <alignment horizontal="center" vertical="center"/>
    </xf>
    <xf numFmtId="3" fontId="57" fillId="11" borderId="9" xfId="8" applyNumberFormat="1" applyFont="1" applyFill="1" applyBorder="1" applyAlignment="1">
      <alignment vertical="center"/>
    </xf>
    <xf numFmtId="166" fontId="51" fillId="11" borderId="9" xfId="8" applyNumberFormat="1" applyFont="1" applyFill="1" applyBorder="1" applyAlignment="1">
      <alignment vertical="center"/>
    </xf>
    <xf numFmtId="49" fontId="64" fillId="11" borderId="44" xfId="8" quotePrefix="1" applyNumberFormat="1" applyFont="1" applyFill="1" applyBorder="1" applyAlignment="1">
      <alignment horizontal="center" vertical="center"/>
    </xf>
    <xf numFmtId="166" fontId="49" fillId="11" borderId="9" xfId="8" applyNumberFormat="1" applyFont="1" applyFill="1" applyBorder="1" applyAlignment="1">
      <alignment vertical="center"/>
    </xf>
  </cellXfs>
  <cellStyles count="10">
    <cellStyle name="Dziesiętny" xfId="7" builtinId="3"/>
    <cellStyle name="Dziesiętny 2" xfId="3" xr:uid="{00000000-0005-0000-0000-000000000000}"/>
    <cellStyle name="Dziesiętny 2 2" xfId="5" xr:uid="{00000000-0005-0000-0000-000001000000}"/>
    <cellStyle name="Dziesiętny 3" xfId="9" xr:uid="{A4948837-36F5-426B-A94D-B67376E5F9C5}"/>
    <cellStyle name="Normalny" xfId="0" builtinId="0"/>
    <cellStyle name="Normalny 2" xfId="1" xr:uid="{00000000-0005-0000-0000-000003000000}"/>
    <cellStyle name="Normalny 3" xfId="2" xr:uid="{00000000-0005-0000-0000-000004000000}"/>
    <cellStyle name="Normalny 3 2" xfId="4" xr:uid="{00000000-0005-0000-0000-000005000000}"/>
    <cellStyle name="Normalny 4" xfId="6" xr:uid="{00000000-0005-0000-0000-000006000000}"/>
    <cellStyle name="Normalny 5" xfId="8" xr:uid="{38B737CF-264C-4393-A44A-D45015F13DAC}"/>
  </cellStyles>
  <dxfs count="6">
    <dxf>
      <font>
        <color theme="7" tint="0.79998168889431442"/>
      </font>
    </dxf>
    <dxf>
      <font>
        <color rgb="FFFFFFCC"/>
      </font>
    </dxf>
    <dxf>
      <font>
        <color rgb="FFFFFF99"/>
      </font>
    </dxf>
    <dxf>
      <font>
        <color theme="7" tint="0.79998168889431442"/>
      </font>
    </dxf>
    <dxf>
      <font>
        <color rgb="FFCCFF99"/>
      </font>
    </dxf>
    <dxf>
      <font>
        <color theme="7" tint="0.79998168889431442"/>
      </font>
    </dxf>
  </dxfs>
  <tableStyles count="0" defaultTableStyle="TableStyleMedium9" defaultPivotStyle="PivotStyleLight16"/>
  <colors>
    <mruColors>
      <color rgb="FFD5FFAB"/>
      <color rgb="FFCCFFFF"/>
      <color rgb="FFCCFF99"/>
      <color rgb="FFFF00FF"/>
      <color rgb="FFFFFFCC"/>
      <color rgb="FFFFFFFF"/>
      <color rgb="FFFFFF99"/>
      <color rgb="FFCCFFCC"/>
      <color rgb="FFD1FFA3"/>
      <color rgb="FFC0F6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5"/>
  <sheetViews>
    <sheetView topLeftCell="A9" zoomScale="82" zoomScaleNormal="82" workbookViewId="0">
      <selection activeCell="D27" sqref="D27"/>
    </sheetView>
  </sheetViews>
  <sheetFormatPr defaultColWidth="9.140625" defaultRowHeight="15"/>
  <cols>
    <col min="1" max="1" width="15.28515625" style="6" customWidth="1"/>
    <col min="2" max="2" width="89" customWidth="1"/>
    <col min="3" max="3" width="20.85546875" customWidth="1"/>
    <col min="4" max="5" width="21.42578125" customWidth="1"/>
    <col min="6" max="6" width="19.28515625" style="7" customWidth="1"/>
    <col min="7" max="9" width="19.28515625" style="7" hidden="1" customWidth="1"/>
    <col min="10" max="10" width="19.28515625" style="7" customWidth="1"/>
    <col min="11" max="11" width="20.85546875" style="7" customWidth="1"/>
    <col min="12" max="12" width="17.7109375" style="8" customWidth="1"/>
    <col min="13" max="13" width="43.85546875" customWidth="1"/>
    <col min="14" max="14" width="12.42578125" bestFit="1" customWidth="1"/>
  </cols>
  <sheetData>
    <row r="1" spans="1:14" ht="18.75">
      <c r="A1" s="4"/>
      <c r="B1" s="4"/>
      <c r="C1" s="4"/>
      <c r="D1" s="4"/>
      <c r="E1" s="4"/>
      <c r="F1" s="4"/>
      <c r="G1" s="34"/>
      <c r="H1" s="223" t="s">
        <v>151</v>
      </c>
      <c r="I1" s="223"/>
      <c r="J1" s="223"/>
      <c r="K1" s="223"/>
      <c r="L1" s="223"/>
      <c r="M1" s="223"/>
      <c r="N1" s="5"/>
    </row>
    <row r="2" spans="1:14" ht="18.75">
      <c r="A2" s="4"/>
      <c r="B2" s="4"/>
      <c r="C2" s="4"/>
      <c r="D2" s="4"/>
      <c r="E2" s="4"/>
      <c r="F2" s="4"/>
      <c r="G2" s="97"/>
      <c r="H2" s="223" t="s">
        <v>147</v>
      </c>
      <c r="I2" s="223"/>
      <c r="J2" s="223"/>
      <c r="K2" s="223"/>
      <c r="L2" s="223"/>
      <c r="M2" s="223"/>
      <c r="N2" s="5"/>
    </row>
    <row r="3" spans="1:14" ht="20.25" customHeight="1">
      <c r="A3" s="4"/>
      <c r="B3" s="4"/>
      <c r="C3" s="4"/>
      <c r="D3" s="4"/>
      <c r="E3" s="4"/>
      <c r="F3" s="4"/>
      <c r="G3" s="97"/>
      <c r="H3" s="184"/>
      <c r="I3" s="184"/>
      <c r="J3" s="184"/>
      <c r="K3" s="184"/>
      <c r="L3" s="184"/>
      <c r="M3" s="184"/>
      <c r="N3" s="5"/>
    </row>
    <row r="4" spans="1:14" ht="52.5" customHeight="1" thickBot="1">
      <c r="A4" s="238" t="s">
        <v>109</v>
      </c>
      <c r="B4" s="238"/>
      <c r="C4" s="238"/>
      <c r="D4" s="238"/>
      <c r="E4" s="238"/>
      <c r="F4" s="238"/>
      <c r="G4" s="238"/>
      <c r="H4" s="238"/>
      <c r="I4" s="238"/>
      <c r="J4" s="238"/>
      <c r="K4" s="238"/>
      <c r="L4" s="238"/>
      <c r="M4" s="238"/>
      <c r="N4" s="5"/>
    </row>
    <row r="5" spans="1:14" ht="27.75" customHeight="1">
      <c r="A5" s="225" t="s">
        <v>50</v>
      </c>
      <c r="B5" s="225" t="s">
        <v>0</v>
      </c>
      <c r="C5" s="227" t="s">
        <v>142</v>
      </c>
      <c r="D5" s="229" t="s">
        <v>143</v>
      </c>
      <c r="E5" s="231" t="s">
        <v>144</v>
      </c>
      <c r="F5" s="233" t="s">
        <v>17</v>
      </c>
      <c r="G5" s="233"/>
      <c r="H5" s="233"/>
      <c r="I5" s="233"/>
      <c r="J5" s="233"/>
      <c r="K5" s="233"/>
      <c r="L5" s="234" t="s">
        <v>129</v>
      </c>
      <c r="M5" s="236" t="s">
        <v>1</v>
      </c>
      <c r="N5" s="5"/>
    </row>
    <row r="6" spans="1:14" ht="102.75" customHeight="1" thickBot="1">
      <c r="A6" s="226"/>
      <c r="B6" s="226"/>
      <c r="C6" s="228"/>
      <c r="D6" s="230"/>
      <c r="E6" s="232"/>
      <c r="F6" s="172" t="s">
        <v>132</v>
      </c>
      <c r="G6" s="173" t="s">
        <v>18</v>
      </c>
      <c r="H6" s="172" t="s">
        <v>19</v>
      </c>
      <c r="I6" s="172" t="s">
        <v>115</v>
      </c>
      <c r="J6" s="172" t="s">
        <v>16</v>
      </c>
      <c r="K6" s="172" t="s">
        <v>20</v>
      </c>
      <c r="L6" s="235"/>
      <c r="M6" s="237"/>
    </row>
    <row r="7" spans="1:14" s="1" customFormat="1" ht="54" customHeight="1" thickBot="1">
      <c r="A7" s="105"/>
      <c r="B7" s="106" t="s">
        <v>48</v>
      </c>
      <c r="C7" s="138">
        <v>27813.24</v>
      </c>
      <c r="D7" s="130">
        <v>14160701</v>
      </c>
      <c r="E7" s="130">
        <v>14161608</v>
      </c>
      <c r="F7" s="131">
        <v>3488992</v>
      </c>
      <c r="G7" s="131">
        <v>0</v>
      </c>
      <c r="H7" s="131">
        <v>0</v>
      </c>
      <c r="I7" s="131">
        <v>0</v>
      </c>
      <c r="J7" s="131">
        <v>1429271</v>
      </c>
      <c r="K7" s="131">
        <v>9243345</v>
      </c>
      <c r="L7" s="130">
        <v>28720</v>
      </c>
      <c r="M7" s="107"/>
    </row>
    <row r="8" spans="1:14" s="1" customFormat="1" ht="61.5" thickBot="1">
      <c r="A8" s="122" t="s">
        <v>4</v>
      </c>
      <c r="B8" s="123" t="s">
        <v>117</v>
      </c>
      <c r="C8" s="193">
        <v>26401.74</v>
      </c>
      <c r="D8" s="191">
        <v>2975395</v>
      </c>
      <c r="E8" s="191">
        <v>2977093</v>
      </c>
      <c r="F8" s="196">
        <v>2872087</v>
      </c>
      <c r="G8" s="196"/>
      <c r="H8" s="196"/>
      <c r="I8" s="196"/>
      <c r="J8" s="196"/>
      <c r="K8" s="196">
        <v>105006</v>
      </c>
      <c r="L8" s="191">
        <v>28100</v>
      </c>
      <c r="M8" s="239" t="s">
        <v>37</v>
      </c>
      <c r="N8" s="29"/>
    </row>
    <row r="9" spans="1:14" s="1" customFormat="1" ht="54" customHeight="1" thickBot="1">
      <c r="A9" s="166" t="s">
        <v>5</v>
      </c>
      <c r="B9" s="167" t="s">
        <v>52</v>
      </c>
      <c r="C9" s="139"/>
      <c r="D9" s="132">
        <v>8158806</v>
      </c>
      <c r="E9" s="132">
        <v>8158806</v>
      </c>
      <c r="F9" s="132"/>
      <c r="G9" s="132"/>
      <c r="H9" s="132"/>
      <c r="I9" s="132"/>
      <c r="J9" s="132"/>
      <c r="K9" s="132">
        <v>8158806</v>
      </c>
      <c r="L9" s="132"/>
      <c r="M9" s="240"/>
    </row>
    <row r="10" spans="1:14" s="1" customFormat="1" ht="54" customHeight="1" thickBot="1">
      <c r="A10" s="166" t="s">
        <v>6</v>
      </c>
      <c r="B10" s="167" t="s">
        <v>38</v>
      </c>
      <c r="C10" s="139"/>
      <c r="D10" s="132">
        <v>171000</v>
      </c>
      <c r="E10" s="132">
        <v>171000</v>
      </c>
      <c r="F10" s="132"/>
      <c r="G10" s="132"/>
      <c r="H10" s="132"/>
      <c r="I10" s="132"/>
      <c r="J10" s="132">
        <v>108000</v>
      </c>
      <c r="K10" s="132">
        <v>63000</v>
      </c>
      <c r="L10" s="132"/>
      <c r="M10" s="241" t="s">
        <v>118</v>
      </c>
    </row>
    <row r="11" spans="1:14" s="1" customFormat="1" ht="54" customHeight="1" thickBot="1">
      <c r="A11" s="166" t="s">
        <v>7</v>
      </c>
      <c r="B11" s="167" t="s">
        <v>40</v>
      </c>
      <c r="C11" s="139"/>
      <c r="D11" s="132">
        <v>33000</v>
      </c>
      <c r="E11" s="132">
        <v>33000</v>
      </c>
      <c r="F11" s="132"/>
      <c r="G11" s="132"/>
      <c r="H11" s="132"/>
      <c r="I11" s="132"/>
      <c r="J11" s="132">
        <v>25000</v>
      </c>
      <c r="K11" s="132">
        <v>8000</v>
      </c>
      <c r="L11" s="132"/>
      <c r="M11" s="242"/>
    </row>
    <row r="12" spans="1:14" s="2" customFormat="1" ht="54" customHeight="1" thickBot="1">
      <c r="A12" s="166" t="s">
        <v>8</v>
      </c>
      <c r="B12" s="168" t="s">
        <v>13</v>
      </c>
      <c r="C12" s="139"/>
      <c r="D12" s="191">
        <v>260500</v>
      </c>
      <c r="E12" s="191">
        <v>260500</v>
      </c>
      <c r="F12" s="192"/>
      <c r="G12" s="192"/>
      <c r="H12" s="192"/>
      <c r="I12" s="192"/>
      <c r="J12" s="192">
        <v>121000</v>
      </c>
      <c r="K12" s="192">
        <v>139500</v>
      </c>
      <c r="L12" s="132"/>
      <c r="M12" s="242"/>
    </row>
    <row r="13" spans="1:14" s="4" customFormat="1" ht="54" customHeight="1" thickBot="1">
      <c r="A13" s="166" t="s">
        <v>9</v>
      </c>
      <c r="B13" s="169" t="s">
        <v>36</v>
      </c>
      <c r="C13" s="139"/>
      <c r="D13" s="132">
        <v>565000</v>
      </c>
      <c r="E13" s="132">
        <v>565000</v>
      </c>
      <c r="F13" s="158">
        <v>33000</v>
      </c>
      <c r="G13" s="158"/>
      <c r="H13" s="158"/>
      <c r="I13" s="158"/>
      <c r="J13" s="158">
        <v>102500</v>
      </c>
      <c r="K13" s="158">
        <v>429500</v>
      </c>
      <c r="L13" s="132"/>
      <c r="M13" s="242"/>
    </row>
    <row r="14" spans="1:14" s="101" customFormat="1" ht="54" customHeight="1" thickBot="1">
      <c r="A14" s="166" t="s">
        <v>10</v>
      </c>
      <c r="B14" s="169" t="s">
        <v>113</v>
      </c>
      <c r="C14" s="193">
        <v>782.5</v>
      </c>
      <c r="D14" s="191">
        <v>829000</v>
      </c>
      <c r="E14" s="191">
        <v>828218</v>
      </c>
      <c r="F14" s="191">
        <v>466905</v>
      </c>
      <c r="G14" s="191"/>
      <c r="H14" s="191"/>
      <c r="I14" s="191"/>
      <c r="J14" s="191">
        <v>89000</v>
      </c>
      <c r="K14" s="191">
        <v>272313</v>
      </c>
      <c r="L14" s="132"/>
      <c r="M14" s="242"/>
    </row>
    <row r="15" spans="1:14" s="4" customFormat="1" ht="54" customHeight="1" thickBot="1">
      <c r="A15" s="166" t="s">
        <v>11</v>
      </c>
      <c r="B15" s="169" t="s">
        <v>123</v>
      </c>
      <c r="C15" s="194">
        <v>8.6999999999999993</v>
      </c>
      <c r="D15" s="195">
        <v>128000</v>
      </c>
      <c r="E15" s="195">
        <v>127991</v>
      </c>
      <c r="F15" s="191">
        <v>6000</v>
      </c>
      <c r="G15" s="191"/>
      <c r="H15" s="191"/>
      <c r="I15" s="191"/>
      <c r="J15" s="191">
        <v>107991</v>
      </c>
      <c r="K15" s="191">
        <v>14000</v>
      </c>
      <c r="L15" s="132"/>
      <c r="M15" s="242"/>
    </row>
    <row r="16" spans="1:14" s="3" customFormat="1" ht="54" customHeight="1" thickBot="1">
      <c r="A16" s="166" t="s">
        <v>12</v>
      </c>
      <c r="B16" s="169" t="s">
        <v>14</v>
      </c>
      <c r="C16" s="193"/>
      <c r="D16" s="191">
        <v>75500</v>
      </c>
      <c r="E16" s="191">
        <v>75500</v>
      </c>
      <c r="F16" s="191">
        <v>71500</v>
      </c>
      <c r="G16" s="191"/>
      <c r="H16" s="191"/>
      <c r="I16" s="191"/>
      <c r="J16" s="191">
        <v>2000</v>
      </c>
      <c r="K16" s="191">
        <v>2000</v>
      </c>
      <c r="L16" s="132"/>
      <c r="M16" s="242"/>
    </row>
    <row r="17" spans="1:13" ht="54" customHeight="1" thickBot="1">
      <c r="A17" s="125">
        <v>10</v>
      </c>
      <c r="B17" s="124" t="s">
        <v>15</v>
      </c>
      <c r="C17" s="193"/>
      <c r="D17" s="191">
        <v>0</v>
      </c>
      <c r="E17" s="191">
        <v>0</v>
      </c>
      <c r="F17" s="191"/>
      <c r="G17" s="196"/>
      <c r="H17" s="196"/>
      <c r="I17" s="196"/>
      <c r="J17" s="196">
        <v>0</v>
      </c>
      <c r="K17" s="196">
        <v>0</v>
      </c>
      <c r="L17" s="132"/>
      <c r="M17" s="242"/>
    </row>
    <row r="18" spans="1:13" ht="54" customHeight="1" thickBot="1">
      <c r="A18" s="126" t="s">
        <v>128</v>
      </c>
      <c r="B18" s="127" t="s">
        <v>110</v>
      </c>
      <c r="C18" s="194"/>
      <c r="D18" s="195">
        <v>31000</v>
      </c>
      <c r="E18" s="195">
        <v>31000</v>
      </c>
      <c r="F18" s="195">
        <v>0</v>
      </c>
      <c r="G18" s="195"/>
      <c r="H18" s="195"/>
      <c r="I18" s="195"/>
      <c r="J18" s="195">
        <v>13000</v>
      </c>
      <c r="K18" s="195">
        <v>18000</v>
      </c>
      <c r="L18" s="159"/>
      <c r="M18" s="243"/>
    </row>
    <row r="19" spans="1:13" ht="54" customHeight="1" thickBot="1">
      <c r="A19" s="125">
        <v>13</v>
      </c>
      <c r="B19" s="124" t="s">
        <v>111</v>
      </c>
      <c r="C19" s="139"/>
      <c r="D19" s="132">
        <v>39000</v>
      </c>
      <c r="E19" s="132">
        <v>39000</v>
      </c>
      <c r="F19" s="132"/>
      <c r="G19" s="133"/>
      <c r="H19" s="133"/>
      <c r="I19" s="133"/>
      <c r="J19" s="133">
        <v>39000</v>
      </c>
      <c r="K19" s="133"/>
      <c r="L19" s="132"/>
      <c r="M19" s="108" t="s">
        <v>27</v>
      </c>
    </row>
    <row r="20" spans="1:13" ht="54" customHeight="1" thickBot="1">
      <c r="A20" s="125">
        <v>14</v>
      </c>
      <c r="B20" s="124" t="s">
        <v>112</v>
      </c>
      <c r="C20" s="139">
        <v>620.29999999999995</v>
      </c>
      <c r="D20" s="132">
        <v>751000</v>
      </c>
      <c r="E20" s="132">
        <v>751000</v>
      </c>
      <c r="F20" s="132"/>
      <c r="G20" s="133"/>
      <c r="H20" s="133"/>
      <c r="I20" s="133"/>
      <c r="J20" s="133">
        <v>750780</v>
      </c>
      <c r="K20" s="133">
        <v>220</v>
      </c>
      <c r="L20" s="132">
        <v>620</v>
      </c>
      <c r="M20" s="108" t="s">
        <v>2</v>
      </c>
    </row>
    <row r="21" spans="1:13" ht="54" customHeight="1" thickBot="1">
      <c r="A21" s="128">
        <v>15</v>
      </c>
      <c r="B21" s="129" t="s">
        <v>114</v>
      </c>
      <c r="C21" s="139"/>
      <c r="D21" s="132">
        <v>143500</v>
      </c>
      <c r="E21" s="132">
        <v>143500</v>
      </c>
      <c r="F21" s="132">
        <v>39500</v>
      </c>
      <c r="G21" s="133"/>
      <c r="H21" s="133"/>
      <c r="I21" s="133"/>
      <c r="J21" s="133">
        <v>71000</v>
      </c>
      <c r="K21" s="133">
        <v>33000</v>
      </c>
      <c r="L21" s="132"/>
      <c r="M21" s="108" t="s">
        <v>39</v>
      </c>
    </row>
    <row r="22" spans="1:13" s="1" customFormat="1" ht="61.5" customHeight="1" thickBot="1">
      <c r="A22" s="109">
        <v>12</v>
      </c>
      <c r="B22" s="163" t="s">
        <v>124</v>
      </c>
      <c r="C22" s="160"/>
      <c r="D22" s="161">
        <v>3307956</v>
      </c>
      <c r="E22" s="161">
        <v>3307956</v>
      </c>
      <c r="F22" s="162">
        <v>984640</v>
      </c>
      <c r="G22" s="162"/>
      <c r="H22" s="162"/>
      <c r="I22" s="162"/>
      <c r="J22" s="162">
        <v>945736</v>
      </c>
      <c r="K22" s="162">
        <v>1377580</v>
      </c>
      <c r="L22" s="160"/>
      <c r="M22" s="110" t="s">
        <v>35</v>
      </c>
    </row>
    <row r="23" spans="1:13" ht="54" customHeight="1" thickBot="1">
      <c r="A23" s="224" t="s">
        <v>3</v>
      </c>
      <c r="B23" s="224"/>
      <c r="C23" s="140">
        <v>27813.24</v>
      </c>
      <c r="D23" s="134">
        <v>17468657</v>
      </c>
      <c r="E23" s="135">
        <v>17469564</v>
      </c>
      <c r="F23" s="135">
        <v>4473632</v>
      </c>
      <c r="G23" s="135">
        <v>0</v>
      </c>
      <c r="H23" s="135">
        <v>0</v>
      </c>
      <c r="I23" s="135">
        <v>0</v>
      </c>
      <c r="J23" s="135">
        <v>2375007</v>
      </c>
      <c r="K23" s="135">
        <v>10620925</v>
      </c>
      <c r="L23" s="135">
        <v>28720</v>
      </c>
      <c r="M23" s="111"/>
    </row>
    <row r="24" spans="1:13" ht="54" customHeight="1">
      <c r="A24" s="30"/>
      <c r="B24" s="104" t="s">
        <v>152</v>
      </c>
      <c r="C24" s="31"/>
      <c r="D24" s="31"/>
      <c r="E24" s="31"/>
      <c r="F24" s="32"/>
      <c r="G24" s="32"/>
      <c r="H24" s="32"/>
      <c r="I24" s="32"/>
      <c r="J24" s="32"/>
      <c r="K24" s="32"/>
      <c r="L24" s="32"/>
      <c r="M24" s="33"/>
    </row>
    <row r="25" spans="1:13" ht="18">
      <c r="B25" s="112"/>
      <c r="C25" s="112"/>
      <c r="D25" s="112"/>
      <c r="E25" s="112"/>
      <c r="F25" s="113"/>
      <c r="G25" s="113"/>
      <c r="H25" s="113"/>
      <c r="I25" s="113"/>
      <c r="J25" s="113"/>
      <c r="K25" s="113"/>
      <c r="L25" s="114"/>
    </row>
  </sheetData>
  <mergeCells count="14">
    <mergeCell ref="H1:M1"/>
    <mergeCell ref="A23:B23"/>
    <mergeCell ref="A5:A6"/>
    <mergeCell ref="B5:B6"/>
    <mergeCell ref="C5:C6"/>
    <mergeCell ref="D5:D6"/>
    <mergeCell ref="E5:E6"/>
    <mergeCell ref="F5:K5"/>
    <mergeCell ref="L5:L6"/>
    <mergeCell ref="M5:M6"/>
    <mergeCell ref="A4:M4"/>
    <mergeCell ref="M8:M9"/>
    <mergeCell ref="M10:M18"/>
    <mergeCell ref="H2:M2"/>
  </mergeCells>
  <conditionalFormatting sqref="A9:B12 A14:B14 A16:B18">
    <cfRule type="cellIs" dxfId="5" priority="8" operator="equal">
      <formula>0</formula>
    </cfRule>
  </conditionalFormatting>
  <conditionalFormatting sqref="A7:B7 A22:B22">
    <cfRule type="cellIs" dxfId="4" priority="6" operator="equal">
      <formula>0</formula>
    </cfRule>
  </conditionalFormatting>
  <conditionalFormatting sqref="A8:B8 A13:B13 A15:B15">
    <cfRule type="cellIs" dxfId="3" priority="5" operator="equal">
      <formula>0</formula>
    </cfRule>
  </conditionalFormatting>
  <conditionalFormatting sqref="A23:B23 M23">
    <cfRule type="cellIs" dxfId="2" priority="3" operator="equal">
      <formula>0</formula>
    </cfRule>
    <cfRule type="cellIs" dxfId="1" priority="4" operator="equal">
      <formula>0</formula>
    </cfRule>
  </conditionalFormatting>
  <conditionalFormatting sqref="A19:B22">
    <cfRule type="cellIs" dxfId="0" priority="1" operator="equal">
      <formula>0</formula>
    </cfRule>
  </conditionalFormatting>
  <printOptions horizontalCentered="1"/>
  <pageMargins left="0" right="0" top="0" bottom="0" header="0" footer="0"/>
  <pageSetup paperSize="9" scale="4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61"/>
  <sheetViews>
    <sheetView topLeftCell="A53" zoomScale="89" zoomScaleNormal="89" zoomScaleSheetLayoutView="70" workbookViewId="0">
      <selection activeCell="U9" sqref="U9"/>
    </sheetView>
  </sheetViews>
  <sheetFormatPr defaultColWidth="9.140625" defaultRowHeight="12.75"/>
  <cols>
    <col min="1" max="1" width="16" style="12" customWidth="1"/>
    <col min="2" max="2" width="86.85546875" style="9" customWidth="1"/>
    <col min="3" max="3" width="24.5703125" style="11" customWidth="1"/>
    <col min="4" max="4" width="24.7109375" style="11" customWidth="1"/>
    <col min="5" max="5" width="24.140625" style="9" customWidth="1"/>
    <col min="6" max="6" width="20.85546875" style="11" customWidth="1"/>
    <col min="7" max="7" width="18.7109375" style="11" hidden="1" customWidth="1"/>
    <col min="8" max="9" width="19" style="11" hidden="1" customWidth="1"/>
    <col min="10" max="11" width="22.28515625" style="11" customWidth="1"/>
    <col min="12" max="14" width="19" style="11" customWidth="1"/>
    <col min="15" max="15" width="39" style="10" customWidth="1"/>
    <col min="16" max="16384" width="9.140625" style="9"/>
  </cols>
  <sheetData>
    <row r="1" spans="1:15" ht="22.5" customHeight="1">
      <c r="H1" s="34"/>
      <c r="I1" s="34"/>
      <c r="J1" s="223" t="s">
        <v>154</v>
      </c>
      <c r="K1" s="223"/>
      <c r="L1" s="223"/>
      <c r="M1" s="223"/>
      <c r="N1" s="223"/>
      <c r="O1" s="223"/>
    </row>
    <row r="2" spans="1:15" ht="22.5" customHeight="1">
      <c r="H2" s="97"/>
      <c r="I2" s="97"/>
      <c r="J2" s="223" t="s">
        <v>148</v>
      </c>
      <c r="K2" s="223"/>
      <c r="L2" s="223"/>
      <c r="M2" s="223"/>
      <c r="N2" s="223"/>
      <c r="O2" s="223"/>
    </row>
    <row r="3" spans="1:15" ht="72" customHeight="1" thickBot="1">
      <c r="A3" s="238" t="s">
        <v>108</v>
      </c>
      <c r="B3" s="238"/>
      <c r="C3" s="238"/>
      <c r="D3" s="238"/>
      <c r="E3" s="238"/>
      <c r="F3" s="238"/>
      <c r="G3" s="238"/>
      <c r="H3" s="238"/>
      <c r="I3" s="238"/>
      <c r="J3" s="238"/>
      <c r="K3" s="238"/>
      <c r="L3" s="238"/>
      <c r="M3" s="238"/>
      <c r="N3" s="238"/>
      <c r="O3" s="238"/>
    </row>
    <row r="4" spans="1:15" ht="40.700000000000003" customHeight="1">
      <c r="A4" s="244" t="s">
        <v>51</v>
      </c>
      <c r="B4" s="246" t="s">
        <v>0</v>
      </c>
      <c r="C4" s="227" t="s">
        <v>142</v>
      </c>
      <c r="D4" s="229" t="s">
        <v>145</v>
      </c>
      <c r="E4" s="231" t="s">
        <v>146</v>
      </c>
      <c r="F4" s="233" t="s">
        <v>17</v>
      </c>
      <c r="G4" s="233"/>
      <c r="H4" s="233"/>
      <c r="I4" s="233"/>
      <c r="J4" s="233"/>
      <c r="K4" s="233"/>
      <c r="L4" s="252" t="s">
        <v>49</v>
      </c>
      <c r="M4" s="252" t="s">
        <v>149</v>
      </c>
      <c r="N4" s="248" t="s">
        <v>129</v>
      </c>
      <c r="O4" s="250" t="s">
        <v>1</v>
      </c>
    </row>
    <row r="5" spans="1:15" s="25" customFormat="1" ht="66.2" customHeight="1" thickBot="1">
      <c r="A5" s="245"/>
      <c r="B5" s="247"/>
      <c r="C5" s="228"/>
      <c r="D5" s="230"/>
      <c r="E5" s="232"/>
      <c r="F5" s="172" t="s">
        <v>132</v>
      </c>
      <c r="G5" s="173" t="s">
        <v>18</v>
      </c>
      <c r="H5" s="172" t="s">
        <v>19</v>
      </c>
      <c r="I5" s="172" t="s">
        <v>115</v>
      </c>
      <c r="J5" s="172" t="s">
        <v>16</v>
      </c>
      <c r="K5" s="172" t="s">
        <v>20</v>
      </c>
      <c r="L5" s="253"/>
      <c r="M5" s="253"/>
      <c r="N5" s="249"/>
      <c r="O5" s="251"/>
    </row>
    <row r="6" spans="1:15" s="25" customFormat="1" ht="35.450000000000003" customHeight="1" thickBot="1">
      <c r="A6" s="27"/>
      <c r="B6" s="44" t="s">
        <v>32</v>
      </c>
      <c r="C6" s="141">
        <v>1149265.4000000001</v>
      </c>
      <c r="D6" s="51">
        <v>24802660</v>
      </c>
      <c r="E6" s="51">
        <v>24869616</v>
      </c>
      <c r="F6" s="51">
        <v>17428590</v>
      </c>
      <c r="G6" s="51">
        <v>0</v>
      </c>
      <c r="H6" s="51">
        <v>0</v>
      </c>
      <c r="I6" s="51">
        <v>0</v>
      </c>
      <c r="J6" s="51">
        <v>6750347</v>
      </c>
      <c r="K6" s="51">
        <v>690679</v>
      </c>
      <c r="L6" s="52">
        <v>0</v>
      </c>
      <c r="M6" s="52">
        <v>0</v>
      </c>
      <c r="N6" s="52">
        <v>1216222</v>
      </c>
      <c r="O6" s="26"/>
    </row>
    <row r="7" spans="1:15" s="21" customFormat="1" ht="33" customHeight="1" thickBot="1">
      <c r="A7" s="115" t="s">
        <v>4</v>
      </c>
      <c r="B7" s="116" t="s">
        <v>31</v>
      </c>
      <c r="C7" s="142">
        <v>1144118.79</v>
      </c>
      <c r="D7" s="189">
        <v>17736104</v>
      </c>
      <c r="E7" s="189">
        <v>17805766</v>
      </c>
      <c r="F7" s="189">
        <v>17257582</v>
      </c>
      <c r="G7" s="94"/>
      <c r="H7" s="76"/>
      <c r="I7" s="76"/>
      <c r="J7" s="76"/>
      <c r="K7" s="76">
        <v>548184</v>
      </c>
      <c r="L7" s="117"/>
      <c r="M7" s="117"/>
      <c r="N7" s="117">
        <v>1213781</v>
      </c>
      <c r="O7" s="254" t="s">
        <v>34</v>
      </c>
    </row>
    <row r="8" spans="1:15" s="21" customFormat="1" ht="33" customHeight="1" thickBot="1">
      <c r="A8" s="115" t="s">
        <v>5</v>
      </c>
      <c r="B8" s="116" t="s">
        <v>121</v>
      </c>
      <c r="C8" s="143"/>
      <c r="D8" s="48">
        <v>89310</v>
      </c>
      <c r="E8" s="171">
        <v>89310</v>
      </c>
      <c r="F8" s="48"/>
      <c r="G8" s="48"/>
      <c r="H8" s="76"/>
      <c r="I8" s="76"/>
      <c r="J8" s="76">
        <v>54140</v>
      </c>
      <c r="K8" s="76">
        <v>35170</v>
      </c>
      <c r="L8" s="117"/>
      <c r="M8" s="117"/>
      <c r="N8" s="117"/>
      <c r="O8" s="255"/>
    </row>
    <row r="9" spans="1:15" s="21" customFormat="1" ht="43.5" customHeight="1" thickBot="1">
      <c r="A9" s="197" t="s">
        <v>6</v>
      </c>
      <c r="B9" s="198" t="s">
        <v>30</v>
      </c>
      <c r="C9" s="199">
        <v>2440.61</v>
      </c>
      <c r="D9" s="190">
        <v>2702886</v>
      </c>
      <c r="E9" s="189">
        <v>2702886</v>
      </c>
      <c r="F9" s="190">
        <v>55314</v>
      </c>
      <c r="G9" s="190"/>
      <c r="H9" s="190"/>
      <c r="I9" s="190"/>
      <c r="J9" s="190">
        <v>2645477</v>
      </c>
      <c r="K9" s="190">
        <v>2095</v>
      </c>
      <c r="L9" s="117"/>
      <c r="M9" s="117"/>
      <c r="N9" s="117">
        <v>2441</v>
      </c>
      <c r="O9" s="254" t="s">
        <v>2</v>
      </c>
    </row>
    <row r="10" spans="1:15" s="21" customFormat="1" ht="34.5" customHeight="1" thickBot="1">
      <c r="A10" s="200" t="s">
        <v>7</v>
      </c>
      <c r="B10" s="198" t="s">
        <v>54</v>
      </c>
      <c r="C10" s="201"/>
      <c r="D10" s="190">
        <v>117443</v>
      </c>
      <c r="E10" s="202">
        <v>117443</v>
      </c>
      <c r="F10" s="190"/>
      <c r="G10" s="190"/>
      <c r="H10" s="190"/>
      <c r="I10" s="190"/>
      <c r="J10" s="190">
        <v>117443</v>
      </c>
      <c r="K10" s="190"/>
      <c r="L10" s="117"/>
      <c r="M10" s="117"/>
      <c r="N10" s="117"/>
      <c r="O10" s="256"/>
    </row>
    <row r="11" spans="1:15" s="21" customFormat="1" ht="42.75" customHeight="1" thickBot="1">
      <c r="A11" s="200" t="s">
        <v>8</v>
      </c>
      <c r="B11" s="203" t="s">
        <v>29</v>
      </c>
      <c r="C11" s="204"/>
      <c r="D11" s="190">
        <v>575518</v>
      </c>
      <c r="E11" s="189">
        <v>575518</v>
      </c>
      <c r="F11" s="190"/>
      <c r="G11" s="190"/>
      <c r="H11" s="190"/>
      <c r="I11" s="190"/>
      <c r="J11" s="190">
        <v>547912</v>
      </c>
      <c r="K11" s="190">
        <v>27606</v>
      </c>
      <c r="L11" s="117"/>
      <c r="M11" s="117"/>
      <c r="N11" s="117"/>
      <c r="O11" s="256"/>
    </row>
    <row r="12" spans="1:15" s="18" customFormat="1" ht="48.2" customHeight="1" thickBot="1">
      <c r="A12" s="197" t="s">
        <v>9</v>
      </c>
      <c r="B12" s="203" t="s">
        <v>127</v>
      </c>
      <c r="C12" s="204"/>
      <c r="D12" s="190">
        <v>445921</v>
      </c>
      <c r="E12" s="189">
        <v>445921</v>
      </c>
      <c r="F12" s="190"/>
      <c r="G12" s="190"/>
      <c r="H12" s="190"/>
      <c r="I12" s="190"/>
      <c r="J12" s="190">
        <v>424032</v>
      </c>
      <c r="K12" s="190">
        <v>21889</v>
      </c>
      <c r="L12" s="117"/>
      <c r="M12" s="117"/>
      <c r="N12" s="117"/>
      <c r="O12" s="255"/>
    </row>
    <row r="13" spans="1:15" s="21" customFormat="1" ht="38.25" customHeight="1" thickBot="1">
      <c r="A13" s="115" t="s">
        <v>10</v>
      </c>
      <c r="B13" s="28" t="s">
        <v>28</v>
      </c>
      <c r="C13" s="157"/>
      <c r="D13" s="76">
        <v>30000</v>
      </c>
      <c r="E13" s="76">
        <v>30000</v>
      </c>
      <c r="F13" s="76"/>
      <c r="G13" s="76"/>
      <c r="H13" s="76"/>
      <c r="I13" s="76"/>
      <c r="J13" s="76"/>
      <c r="K13" s="76">
        <v>30000</v>
      </c>
      <c r="L13" s="117"/>
      <c r="M13" s="117"/>
      <c r="N13" s="117"/>
      <c r="O13" s="41" t="s">
        <v>39</v>
      </c>
    </row>
    <row r="14" spans="1:15" s="21" customFormat="1" ht="36" customHeight="1" thickBot="1">
      <c r="A14" s="118" t="s">
        <v>11</v>
      </c>
      <c r="B14" s="93" t="s">
        <v>116</v>
      </c>
      <c r="C14" s="157"/>
      <c r="D14" s="76">
        <v>700</v>
      </c>
      <c r="E14" s="76">
        <v>700</v>
      </c>
      <c r="F14" s="94"/>
      <c r="G14" s="94"/>
      <c r="H14" s="94"/>
      <c r="I14" s="94"/>
      <c r="J14" s="94"/>
      <c r="K14" s="94">
        <v>700</v>
      </c>
      <c r="L14" s="95"/>
      <c r="M14" s="95"/>
      <c r="N14" s="95"/>
      <c r="O14" s="80" t="s">
        <v>34</v>
      </c>
    </row>
    <row r="15" spans="1:15" s="21" customFormat="1" ht="36" customHeight="1" thickBot="1">
      <c r="A15" s="118" t="s">
        <v>12</v>
      </c>
      <c r="B15" s="93" t="s">
        <v>53</v>
      </c>
      <c r="C15" s="144"/>
      <c r="D15" s="94">
        <v>2351400</v>
      </c>
      <c r="E15" s="94">
        <v>2351400</v>
      </c>
      <c r="F15" s="94"/>
      <c r="G15" s="94"/>
      <c r="H15" s="94"/>
      <c r="I15" s="94"/>
      <c r="J15" s="94">
        <v>2349200</v>
      </c>
      <c r="K15" s="94">
        <v>2200</v>
      </c>
      <c r="L15" s="95"/>
      <c r="M15" s="95"/>
      <c r="N15" s="95"/>
      <c r="O15" s="99" t="s">
        <v>27</v>
      </c>
    </row>
    <row r="16" spans="1:15" s="21" customFormat="1" ht="36" customHeight="1" thickBot="1">
      <c r="A16" s="119">
        <v>10</v>
      </c>
      <c r="B16" s="28" t="s">
        <v>125</v>
      </c>
      <c r="C16" s="157">
        <v>2706</v>
      </c>
      <c r="D16" s="190">
        <v>270650</v>
      </c>
      <c r="E16" s="190">
        <v>267944</v>
      </c>
      <c r="F16" s="190">
        <v>36644</v>
      </c>
      <c r="G16" s="190"/>
      <c r="H16" s="190"/>
      <c r="I16" s="190"/>
      <c r="J16" s="190">
        <v>230423</v>
      </c>
      <c r="K16" s="190">
        <v>877</v>
      </c>
      <c r="L16" s="117"/>
      <c r="M16" s="117"/>
      <c r="N16" s="117"/>
      <c r="O16" s="257" t="s">
        <v>34</v>
      </c>
    </row>
    <row r="17" spans="1:15" s="21" customFormat="1" ht="36" customHeight="1" thickBot="1">
      <c r="A17" s="119">
        <v>11</v>
      </c>
      <c r="B17" s="28" t="s">
        <v>26</v>
      </c>
      <c r="C17" s="157"/>
      <c r="D17" s="190">
        <v>113300</v>
      </c>
      <c r="E17" s="190">
        <v>113300</v>
      </c>
      <c r="F17" s="190"/>
      <c r="G17" s="222"/>
      <c r="H17" s="222"/>
      <c r="I17" s="222"/>
      <c r="J17" s="222">
        <v>97320</v>
      </c>
      <c r="K17" s="222">
        <v>15980</v>
      </c>
      <c r="L17" s="117"/>
      <c r="M17" s="117"/>
      <c r="N17" s="117"/>
      <c r="O17" s="258"/>
    </row>
    <row r="18" spans="1:15" s="17" customFormat="1" ht="36.75" customHeight="1" thickBot="1">
      <c r="A18" s="216">
        <v>15</v>
      </c>
      <c r="B18" s="217" t="s">
        <v>22</v>
      </c>
      <c r="C18" s="218"/>
      <c r="D18" s="189">
        <v>74150</v>
      </c>
      <c r="E18" s="189">
        <v>74150</v>
      </c>
      <c r="F18" s="189">
        <v>0</v>
      </c>
      <c r="G18" s="189"/>
      <c r="H18" s="189"/>
      <c r="I18" s="189"/>
      <c r="J18" s="189">
        <v>74150</v>
      </c>
      <c r="K18" s="189">
        <v>0</v>
      </c>
      <c r="L18" s="95"/>
      <c r="M18" s="95"/>
      <c r="N18" s="95"/>
      <c r="O18" s="41" t="s">
        <v>21</v>
      </c>
    </row>
    <row r="19" spans="1:15" s="17" customFormat="1" ht="36.75" customHeight="1" thickBot="1">
      <c r="A19" s="120">
        <v>17</v>
      </c>
      <c r="B19" s="121" t="s">
        <v>122</v>
      </c>
      <c r="C19" s="144"/>
      <c r="D19" s="94">
        <v>5978</v>
      </c>
      <c r="E19" s="94">
        <v>5978</v>
      </c>
      <c r="F19" s="94">
        <v>0</v>
      </c>
      <c r="G19" s="94"/>
      <c r="H19" s="94"/>
      <c r="I19" s="94"/>
      <c r="J19" s="94"/>
      <c r="K19" s="94">
        <v>5978</v>
      </c>
      <c r="L19" s="95"/>
      <c r="M19" s="95"/>
      <c r="N19" s="95"/>
      <c r="O19" s="41" t="s">
        <v>34</v>
      </c>
    </row>
    <row r="20" spans="1:15" s="17" customFormat="1" ht="36.75" customHeight="1" thickBot="1">
      <c r="A20" s="179">
        <v>19</v>
      </c>
      <c r="B20" s="180" t="s">
        <v>135</v>
      </c>
      <c r="C20" s="181"/>
      <c r="D20" s="182">
        <v>289300</v>
      </c>
      <c r="E20" s="182">
        <v>289300</v>
      </c>
      <c r="F20" s="182">
        <v>79050</v>
      </c>
      <c r="G20" s="182"/>
      <c r="H20" s="182"/>
      <c r="I20" s="182"/>
      <c r="J20" s="182">
        <v>210250</v>
      </c>
      <c r="K20" s="182">
        <v>0</v>
      </c>
      <c r="L20" s="183"/>
      <c r="M20" s="183"/>
      <c r="N20" s="183"/>
      <c r="O20" s="99" t="s">
        <v>136</v>
      </c>
    </row>
    <row r="21" spans="1:15" s="21" customFormat="1" ht="48.75" customHeight="1" thickBot="1">
      <c r="A21" s="42">
        <v>12</v>
      </c>
      <c r="B21" s="165" t="s">
        <v>56</v>
      </c>
      <c r="C21" s="145"/>
      <c r="D21" s="208">
        <v>1014544</v>
      </c>
      <c r="E21" s="208">
        <v>1014544</v>
      </c>
      <c r="F21" s="208">
        <v>118520</v>
      </c>
      <c r="G21" s="208"/>
      <c r="H21" s="208"/>
      <c r="I21" s="208"/>
      <c r="J21" s="208">
        <v>895104</v>
      </c>
      <c r="K21" s="208">
        <v>920</v>
      </c>
      <c r="L21" s="59"/>
      <c r="M21" s="59"/>
      <c r="N21" s="59"/>
      <c r="O21" s="102" t="s">
        <v>41</v>
      </c>
    </row>
    <row r="22" spans="1:15" s="18" customFormat="1" ht="33" hidden="1" customHeight="1">
      <c r="A22" s="23" t="s">
        <v>42</v>
      </c>
      <c r="B22" s="24" t="s">
        <v>43</v>
      </c>
      <c r="C22" s="146"/>
      <c r="D22" s="219"/>
      <c r="E22" s="219">
        <v>0</v>
      </c>
      <c r="F22" s="219"/>
      <c r="G22" s="220"/>
      <c r="H22" s="220"/>
      <c r="I22" s="220"/>
      <c r="J22" s="220"/>
      <c r="K22" s="220"/>
      <c r="L22" s="53"/>
      <c r="M22" s="53"/>
      <c r="N22" s="53"/>
      <c r="O22" s="259" t="s">
        <v>44</v>
      </c>
    </row>
    <row r="23" spans="1:15" s="18" customFormat="1" ht="44.45" hidden="1" customHeight="1" thickBot="1">
      <c r="A23" s="20" t="s">
        <v>45</v>
      </c>
      <c r="B23" s="35" t="s">
        <v>46</v>
      </c>
      <c r="C23" s="146"/>
      <c r="D23" s="219"/>
      <c r="E23" s="219">
        <v>0</v>
      </c>
      <c r="F23" s="221"/>
      <c r="G23" s="221"/>
      <c r="H23" s="221"/>
      <c r="I23" s="221"/>
      <c r="J23" s="221"/>
      <c r="K23" s="221"/>
      <c r="L23" s="57"/>
      <c r="M23" s="57"/>
      <c r="N23" s="57"/>
      <c r="O23" s="260"/>
    </row>
    <row r="24" spans="1:15" s="18" customFormat="1" ht="61.5" thickBot="1">
      <c r="A24" s="205">
        <v>13</v>
      </c>
      <c r="B24" s="206" t="s">
        <v>120</v>
      </c>
      <c r="C24" s="207">
        <v>4812.68</v>
      </c>
      <c r="D24" s="208">
        <v>5263210</v>
      </c>
      <c r="E24" s="208">
        <v>5258397</v>
      </c>
      <c r="F24" s="209">
        <v>874</v>
      </c>
      <c r="G24" s="209"/>
      <c r="H24" s="209"/>
      <c r="I24" s="209"/>
      <c r="J24" s="209">
        <v>23311</v>
      </c>
      <c r="K24" s="209">
        <v>5234212</v>
      </c>
      <c r="L24" s="61"/>
      <c r="M24" s="61"/>
      <c r="N24" s="61"/>
      <c r="O24" s="103" t="s">
        <v>47</v>
      </c>
    </row>
    <row r="25" spans="1:15" s="21" customFormat="1" ht="43.5" customHeight="1" thickBot="1">
      <c r="A25" s="19">
        <v>16</v>
      </c>
      <c r="B25" s="164" t="s">
        <v>57</v>
      </c>
      <c r="C25" s="145"/>
      <c r="D25" s="58">
        <v>2915190</v>
      </c>
      <c r="E25" s="58">
        <v>2915190</v>
      </c>
      <c r="F25" s="60">
        <v>2306297</v>
      </c>
      <c r="G25" s="60">
        <v>0</v>
      </c>
      <c r="H25" s="60">
        <v>0</v>
      </c>
      <c r="I25" s="60">
        <v>0</v>
      </c>
      <c r="J25" s="60">
        <v>606467</v>
      </c>
      <c r="K25" s="60">
        <v>2426</v>
      </c>
      <c r="L25" s="60">
        <v>0</v>
      </c>
      <c r="M25" s="60">
        <v>0</v>
      </c>
      <c r="N25" s="60">
        <v>0</v>
      </c>
      <c r="O25" s="78" t="s">
        <v>21</v>
      </c>
    </row>
    <row r="26" spans="1:15" s="21" customFormat="1" ht="35.25" customHeight="1" thickBot="1">
      <c r="A26" s="87" t="s">
        <v>58</v>
      </c>
      <c r="B26" s="22" t="s">
        <v>66</v>
      </c>
      <c r="C26" s="147"/>
      <c r="D26" s="56">
        <v>16168</v>
      </c>
      <c r="E26" s="56">
        <v>16168</v>
      </c>
      <c r="F26" s="56">
        <v>0</v>
      </c>
      <c r="G26" s="56">
        <v>0</v>
      </c>
      <c r="H26" s="56">
        <v>0</v>
      </c>
      <c r="I26" s="56"/>
      <c r="J26" s="56">
        <v>16168</v>
      </c>
      <c r="K26" s="56">
        <v>0</v>
      </c>
      <c r="L26" s="56">
        <v>0</v>
      </c>
      <c r="M26" s="56">
        <v>0</v>
      </c>
      <c r="N26" s="56">
        <v>0</v>
      </c>
      <c r="O26" s="254" t="s">
        <v>21</v>
      </c>
    </row>
    <row r="27" spans="1:15" s="21" customFormat="1" ht="35.25" customHeight="1" thickBot="1">
      <c r="A27" s="84" t="s">
        <v>67</v>
      </c>
      <c r="B27" s="79" t="s">
        <v>68</v>
      </c>
      <c r="C27" s="143"/>
      <c r="D27" s="188">
        <v>16168</v>
      </c>
      <c r="E27" s="188">
        <v>16168</v>
      </c>
      <c r="F27" s="188"/>
      <c r="G27" s="188"/>
      <c r="H27" s="188"/>
      <c r="I27" s="188"/>
      <c r="J27" s="188">
        <v>16168</v>
      </c>
      <c r="K27" s="55"/>
      <c r="L27" s="77"/>
      <c r="M27" s="77"/>
      <c r="N27" s="88"/>
      <c r="O27" s="256"/>
    </row>
    <row r="28" spans="1:15" s="21" customFormat="1" ht="35.25" customHeight="1" thickBot="1">
      <c r="A28" s="87" t="s">
        <v>59</v>
      </c>
      <c r="B28" s="22" t="s">
        <v>69</v>
      </c>
      <c r="C28" s="147"/>
      <c r="D28" s="56">
        <v>439378</v>
      </c>
      <c r="E28" s="56">
        <v>439378</v>
      </c>
      <c r="F28" s="56">
        <v>427570</v>
      </c>
      <c r="G28" s="56">
        <v>0</v>
      </c>
      <c r="H28" s="56">
        <v>0</v>
      </c>
      <c r="I28" s="56"/>
      <c r="J28" s="56">
        <v>11808</v>
      </c>
      <c r="K28" s="56">
        <v>0</v>
      </c>
      <c r="L28" s="56">
        <v>0</v>
      </c>
      <c r="M28" s="56">
        <v>0</v>
      </c>
      <c r="N28" s="56">
        <v>0</v>
      </c>
      <c r="O28" s="254" t="s">
        <v>21</v>
      </c>
    </row>
    <row r="29" spans="1:15" s="21" customFormat="1" ht="35.25" customHeight="1" thickBot="1">
      <c r="A29" s="92" t="s">
        <v>70</v>
      </c>
      <c r="B29" s="93" t="s">
        <v>71</v>
      </c>
      <c r="C29" s="144"/>
      <c r="D29" s="55">
        <v>439378</v>
      </c>
      <c r="E29" s="55">
        <v>439378</v>
      </c>
      <c r="F29" s="188">
        <v>427570</v>
      </c>
      <c r="G29" s="188"/>
      <c r="H29" s="188"/>
      <c r="I29" s="189"/>
      <c r="J29" s="188">
        <v>11808</v>
      </c>
      <c r="K29" s="55"/>
      <c r="L29" s="95"/>
      <c r="M29" s="95"/>
      <c r="N29" s="96"/>
      <c r="O29" s="255"/>
    </row>
    <row r="30" spans="1:15" s="21" customFormat="1" ht="35.25" customHeight="1" thickBot="1">
      <c r="A30" s="87" t="s">
        <v>60</v>
      </c>
      <c r="B30" s="22" t="s">
        <v>72</v>
      </c>
      <c r="C30" s="147"/>
      <c r="D30" s="56">
        <v>146396</v>
      </c>
      <c r="E30" s="56">
        <v>146396</v>
      </c>
      <c r="F30" s="56">
        <v>0</v>
      </c>
      <c r="G30" s="56">
        <v>0</v>
      </c>
      <c r="H30" s="56">
        <v>0</v>
      </c>
      <c r="I30" s="56">
        <v>0</v>
      </c>
      <c r="J30" s="56">
        <v>144020</v>
      </c>
      <c r="K30" s="56">
        <v>2376</v>
      </c>
      <c r="L30" s="56">
        <v>0</v>
      </c>
      <c r="M30" s="56">
        <v>0</v>
      </c>
      <c r="N30" s="56">
        <v>0</v>
      </c>
      <c r="O30" s="91"/>
    </row>
    <row r="31" spans="1:15" s="21" customFormat="1" ht="35.25" customHeight="1">
      <c r="A31" s="210" t="s">
        <v>73</v>
      </c>
      <c r="B31" s="211" t="s">
        <v>74</v>
      </c>
      <c r="C31" s="212"/>
      <c r="D31" s="185">
        <v>47622</v>
      </c>
      <c r="E31" s="185">
        <v>47622</v>
      </c>
      <c r="F31" s="185"/>
      <c r="G31" s="185"/>
      <c r="H31" s="185"/>
      <c r="I31" s="185"/>
      <c r="J31" s="185">
        <v>47622</v>
      </c>
      <c r="K31" s="48"/>
      <c r="L31" s="66"/>
      <c r="M31" s="66"/>
      <c r="N31" s="67"/>
      <c r="O31" s="100" t="s">
        <v>21</v>
      </c>
    </row>
    <row r="32" spans="1:15" s="21" customFormat="1" ht="31.5">
      <c r="A32" s="213" t="s">
        <v>75</v>
      </c>
      <c r="B32" s="214" t="s">
        <v>76</v>
      </c>
      <c r="C32" s="215"/>
      <c r="D32" s="186">
        <v>79000</v>
      </c>
      <c r="E32" s="186">
        <v>79000</v>
      </c>
      <c r="F32" s="186"/>
      <c r="G32" s="186"/>
      <c r="H32" s="186"/>
      <c r="I32" s="186"/>
      <c r="J32" s="186">
        <v>76624</v>
      </c>
      <c r="K32" s="49">
        <v>2376</v>
      </c>
      <c r="L32" s="53"/>
      <c r="M32" s="53"/>
      <c r="N32" s="68"/>
      <c r="O32" s="81" t="s">
        <v>35</v>
      </c>
    </row>
    <row r="33" spans="1:15" s="21" customFormat="1" ht="35.25" customHeight="1">
      <c r="A33" s="85" t="s">
        <v>77</v>
      </c>
      <c r="B33" s="47" t="s">
        <v>78</v>
      </c>
      <c r="C33" s="146"/>
      <c r="D33" s="49">
        <v>0</v>
      </c>
      <c r="E33" s="49">
        <v>0</v>
      </c>
      <c r="F33" s="49"/>
      <c r="G33" s="49"/>
      <c r="H33" s="49"/>
      <c r="I33" s="49"/>
      <c r="J33" s="49"/>
      <c r="K33" s="49"/>
      <c r="L33" s="53"/>
      <c r="M33" s="53"/>
      <c r="N33" s="68"/>
      <c r="O33" s="81" t="s">
        <v>33</v>
      </c>
    </row>
    <row r="34" spans="1:15" s="21" customFormat="1" ht="35.25" customHeight="1" thickBot="1">
      <c r="A34" s="85" t="s">
        <v>137</v>
      </c>
      <c r="B34" s="47" t="s">
        <v>138</v>
      </c>
      <c r="C34" s="143"/>
      <c r="D34" s="55">
        <v>19774</v>
      </c>
      <c r="E34" s="55">
        <v>19774</v>
      </c>
      <c r="F34" s="55"/>
      <c r="G34" s="55"/>
      <c r="H34" s="55"/>
      <c r="I34" s="55"/>
      <c r="J34" s="188">
        <v>19774</v>
      </c>
      <c r="K34" s="55"/>
      <c r="L34" s="77"/>
      <c r="M34" s="77"/>
      <c r="N34" s="77"/>
      <c r="O34" s="100" t="s">
        <v>136</v>
      </c>
    </row>
    <row r="35" spans="1:15" s="21" customFormat="1" ht="35.25" customHeight="1" thickBot="1">
      <c r="A35" s="87" t="s">
        <v>61</v>
      </c>
      <c r="B35" s="22" t="s">
        <v>64</v>
      </c>
      <c r="C35" s="147"/>
      <c r="D35" s="56">
        <v>33713</v>
      </c>
      <c r="E35" s="56">
        <v>33713</v>
      </c>
      <c r="F35" s="56">
        <v>33713</v>
      </c>
      <c r="G35" s="56">
        <v>0</v>
      </c>
      <c r="H35" s="56">
        <v>0</v>
      </c>
      <c r="I35" s="56"/>
      <c r="J35" s="56">
        <v>0</v>
      </c>
      <c r="K35" s="56">
        <v>0</v>
      </c>
      <c r="L35" s="56">
        <v>0</v>
      </c>
      <c r="M35" s="56">
        <v>0</v>
      </c>
      <c r="N35" s="56">
        <v>0</v>
      </c>
      <c r="O35" s="254" t="s">
        <v>21</v>
      </c>
    </row>
    <row r="36" spans="1:15" s="21" customFormat="1" ht="35.25" customHeight="1" thickBot="1">
      <c r="A36" s="84" t="s">
        <v>79</v>
      </c>
      <c r="B36" s="79" t="s">
        <v>80</v>
      </c>
      <c r="C36" s="143"/>
      <c r="D36" s="55">
        <v>33713</v>
      </c>
      <c r="E36" s="55">
        <v>33713</v>
      </c>
      <c r="F36" s="188">
        <v>33713</v>
      </c>
      <c r="G36" s="55"/>
      <c r="H36" s="55"/>
      <c r="I36" s="55"/>
      <c r="J36" s="55"/>
      <c r="K36" s="55"/>
      <c r="L36" s="77"/>
      <c r="M36" s="77"/>
      <c r="N36" s="88"/>
      <c r="O36" s="255"/>
    </row>
    <row r="37" spans="1:15" s="21" customFormat="1" ht="35.25" customHeight="1" thickBot="1">
      <c r="A37" s="87" t="s">
        <v>62</v>
      </c>
      <c r="B37" s="22" t="s">
        <v>81</v>
      </c>
      <c r="C37" s="147"/>
      <c r="D37" s="56">
        <v>434521</v>
      </c>
      <c r="E37" s="56">
        <v>434521</v>
      </c>
      <c r="F37" s="56">
        <v>0</v>
      </c>
      <c r="G37" s="56">
        <v>0</v>
      </c>
      <c r="H37" s="56">
        <v>0</v>
      </c>
      <c r="I37" s="56"/>
      <c r="J37" s="56">
        <v>434471</v>
      </c>
      <c r="K37" s="56">
        <v>50</v>
      </c>
      <c r="L37" s="56">
        <v>0</v>
      </c>
      <c r="M37" s="56">
        <v>0</v>
      </c>
      <c r="N37" s="56">
        <v>0</v>
      </c>
      <c r="O37" s="90"/>
    </row>
    <row r="38" spans="1:15" s="21" customFormat="1" ht="35.25" customHeight="1">
      <c r="A38" s="210" t="s">
        <v>82</v>
      </c>
      <c r="B38" s="211" t="s">
        <v>83</v>
      </c>
      <c r="C38" s="212"/>
      <c r="D38" s="185">
        <v>27831</v>
      </c>
      <c r="E38" s="185">
        <v>27831</v>
      </c>
      <c r="F38" s="185"/>
      <c r="G38" s="185"/>
      <c r="H38" s="185"/>
      <c r="I38" s="185"/>
      <c r="J38" s="185">
        <v>27781</v>
      </c>
      <c r="K38" s="185">
        <v>50</v>
      </c>
      <c r="L38" s="66"/>
      <c r="M38" s="66"/>
      <c r="N38" s="67"/>
      <c r="O38" s="100" t="s">
        <v>21</v>
      </c>
    </row>
    <row r="39" spans="1:15" s="21" customFormat="1" ht="31.5">
      <c r="A39" s="83" t="s">
        <v>84</v>
      </c>
      <c r="B39" s="45" t="s">
        <v>85</v>
      </c>
      <c r="C39" s="149"/>
      <c r="D39" s="185">
        <v>0</v>
      </c>
      <c r="E39" s="186">
        <v>0</v>
      </c>
      <c r="F39" s="186"/>
      <c r="G39" s="186"/>
      <c r="H39" s="186"/>
      <c r="I39" s="186"/>
      <c r="J39" s="186"/>
      <c r="K39" s="49"/>
      <c r="L39" s="53"/>
      <c r="M39" s="53"/>
      <c r="N39" s="68"/>
      <c r="O39" s="81" t="s">
        <v>35</v>
      </c>
    </row>
    <row r="40" spans="1:15" s="21" customFormat="1" ht="35.25" customHeight="1">
      <c r="A40" s="83" t="s">
        <v>86</v>
      </c>
      <c r="B40" s="45" t="s">
        <v>87</v>
      </c>
      <c r="C40" s="149"/>
      <c r="D40" s="186">
        <v>380000</v>
      </c>
      <c r="E40" s="186">
        <v>380000</v>
      </c>
      <c r="F40" s="186"/>
      <c r="G40" s="186"/>
      <c r="H40" s="186"/>
      <c r="I40" s="186"/>
      <c r="J40" s="186">
        <v>380000</v>
      </c>
      <c r="K40" s="49"/>
      <c r="L40" s="53"/>
      <c r="M40" s="53"/>
      <c r="N40" s="68"/>
      <c r="O40" s="81" t="s">
        <v>2</v>
      </c>
    </row>
    <row r="41" spans="1:15" s="21" customFormat="1" ht="35.25" customHeight="1" thickBot="1">
      <c r="A41" s="85" t="s">
        <v>88</v>
      </c>
      <c r="B41" s="47" t="s">
        <v>89</v>
      </c>
      <c r="C41" s="150"/>
      <c r="D41" s="187">
        <v>26690</v>
      </c>
      <c r="E41" s="187">
        <v>26690</v>
      </c>
      <c r="F41" s="187"/>
      <c r="G41" s="187"/>
      <c r="H41" s="187"/>
      <c r="I41" s="187"/>
      <c r="J41" s="187">
        <v>26690</v>
      </c>
      <c r="K41" s="73"/>
      <c r="L41" s="74"/>
      <c r="M41" s="74"/>
      <c r="N41" s="75"/>
      <c r="O41" s="98" t="s">
        <v>27</v>
      </c>
    </row>
    <row r="42" spans="1:15" s="21" customFormat="1" ht="35.25" customHeight="1" thickBot="1">
      <c r="A42" s="87" t="s">
        <v>63</v>
      </c>
      <c r="B42" s="22" t="s">
        <v>65</v>
      </c>
      <c r="C42" s="147"/>
      <c r="D42" s="56">
        <v>1845014</v>
      </c>
      <c r="E42" s="56">
        <v>1845014</v>
      </c>
      <c r="F42" s="56">
        <v>1845014</v>
      </c>
      <c r="G42" s="56">
        <v>0</v>
      </c>
      <c r="H42" s="56">
        <v>0</v>
      </c>
      <c r="I42" s="56"/>
      <c r="J42" s="56">
        <v>0</v>
      </c>
      <c r="K42" s="56">
        <v>0</v>
      </c>
      <c r="L42" s="56">
        <v>0</v>
      </c>
      <c r="M42" s="56">
        <v>0</v>
      </c>
      <c r="N42" s="56">
        <v>0</v>
      </c>
      <c r="O42" s="266" t="s">
        <v>34</v>
      </c>
    </row>
    <row r="43" spans="1:15" s="21" customFormat="1" ht="35.25" customHeight="1">
      <c r="A43" s="86" t="s">
        <v>90</v>
      </c>
      <c r="B43" s="46" t="s">
        <v>91</v>
      </c>
      <c r="C43" s="148"/>
      <c r="D43" s="48">
        <v>815415</v>
      </c>
      <c r="E43" s="49">
        <v>815415</v>
      </c>
      <c r="F43" s="185">
        <v>815415</v>
      </c>
      <c r="G43" s="49"/>
      <c r="H43" s="48"/>
      <c r="I43" s="48"/>
      <c r="J43" s="48"/>
      <c r="K43" s="48"/>
      <c r="L43" s="66"/>
      <c r="M43" s="66"/>
      <c r="N43" s="67"/>
      <c r="O43" s="266"/>
    </row>
    <row r="44" spans="1:15" s="21" customFormat="1" ht="35.25" customHeight="1">
      <c r="A44" s="83" t="s">
        <v>92</v>
      </c>
      <c r="B44" s="45" t="s">
        <v>93</v>
      </c>
      <c r="C44" s="149"/>
      <c r="D44" s="49">
        <v>129000</v>
      </c>
      <c r="E44" s="49">
        <v>129000</v>
      </c>
      <c r="F44" s="185">
        <v>129000</v>
      </c>
      <c r="G44" s="49"/>
      <c r="H44" s="48"/>
      <c r="I44" s="49"/>
      <c r="J44" s="49"/>
      <c r="K44" s="49"/>
      <c r="L44" s="53"/>
      <c r="M44" s="53"/>
      <c r="N44" s="68"/>
      <c r="O44" s="266"/>
    </row>
    <row r="45" spans="1:15" s="21" customFormat="1" ht="35.25" customHeight="1">
      <c r="A45" s="83" t="s">
        <v>94</v>
      </c>
      <c r="B45" s="45" t="s">
        <v>95</v>
      </c>
      <c r="C45" s="149"/>
      <c r="D45" s="49">
        <v>278200</v>
      </c>
      <c r="E45" s="49">
        <v>278200</v>
      </c>
      <c r="F45" s="185">
        <v>278200</v>
      </c>
      <c r="G45" s="49"/>
      <c r="H45" s="48"/>
      <c r="I45" s="49"/>
      <c r="J45" s="49"/>
      <c r="K45" s="49"/>
      <c r="L45" s="53"/>
      <c r="M45" s="53"/>
      <c r="N45" s="68"/>
      <c r="O45" s="266"/>
    </row>
    <row r="46" spans="1:15" s="21" customFormat="1" ht="35.25" customHeight="1">
      <c r="A46" s="83" t="s">
        <v>96</v>
      </c>
      <c r="B46" s="45" t="s">
        <v>97</v>
      </c>
      <c r="C46" s="149"/>
      <c r="D46" s="49">
        <v>144850</v>
      </c>
      <c r="E46" s="49">
        <v>144850</v>
      </c>
      <c r="F46" s="185">
        <v>144850</v>
      </c>
      <c r="G46" s="49"/>
      <c r="H46" s="48"/>
      <c r="I46" s="49"/>
      <c r="J46" s="49"/>
      <c r="K46" s="49"/>
      <c r="L46" s="53"/>
      <c r="M46" s="53"/>
      <c r="N46" s="68"/>
      <c r="O46" s="266"/>
    </row>
    <row r="47" spans="1:15" s="21" customFormat="1" ht="35.25" customHeight="1">
      <c r="A47" s="83" t="s">
        <v>98</v>
      </c>
      <c r="B47" s="45" t="s">
        <v>99</v>
      </c>
      <c r="C47" s="149"/>
      <c r="D47" s="49">
        <v>120000</v>
      </c>
      <c r="E47" s="49">
        <v>120000</v>
      </c>
      <c r="F47" s="185">
        <v>120000</v>
      </c>
      <c r="G47" s="49"/>
      <c r="H47" s="48"/>
      <c r="I47" s="49"/>
      <c r="J47" s="49"/>
      <c r="K47" s="49"/>
      <c r="L47" s="53"/>
      <c r="M47" s="53"/>
      <c r="N47" s="68"/>
      <c r="O47" s="266"/>
    </row>
    <row r="48" spans="1:15" s="21" customFormat="1" ht="35.25" customHeight="1">
      <c r="A48" s="83" t="s">
        <v>100</v>
      </c>
      <c r="B48" s="45" t="s">
        <v>101</v>
      </c>
      <c r="C48" s="149"/>
      <c r="D48" s="49">
        <v>40000</v>
      </c>
      <c r="E48" s="49">
        <v>40000</v>
      </c>
      <c r="F48" s="185">
        <v>40000</v>
      </c>
      <c r="G48" s="49"/>
      <c r="H48" s="48"/>
      <c r="I48" s="49"/>
      <c r="J48" s="49"/>
      <c r="K48" s="49"/>
      <c r="L48" s="53"/>
      <c r="M48" s="53"/>
      <c r="N48" s="68"/>
      <c r="O48" s="266"/>
    </row>
    <row r="49" spans="1:15" s="21" customFormat="1" ht="35.25" customHeight="1">
      <c r="A49" s="83" t="s">
        <v>102</v>
      </c>
      <c r="B49" s="45" t="s">
        <v>103</v>
      </c>
      <c r="C49" s="149"/>
      <c r="D49" s="49">
        <v>90000</v>
      </c>
      <c r="E49" s="49">
        <v>90000</v>
      </c>
      <c r="F49" s="185">
        <v>90000</v>
      </c>
      <c r="G49" s="49"/>
      <c r="H49" s="48"/>
      <c r="I49" s="49"/>
      <c r="J49" s="49"/>
      <c r="K49" s="49"/>
      <c r="L49" s="53"/>
      <c r="M49" s="53"/>
      <c r="N49" s="68"/>
      <c r="O49" s="266"/>
    </row>
    <row r="50" spans="1:15" s="21" customFormat="1" ht="35.25" customHeight="1">
      <c r="A50" s="83" t="s">
        <v>104</v>
      </c>
      <c r="B50" s="45" t="s">
        <v>105</v>
      </c>
      <c r="C50" s="149"/>
      <c r="D50" s="49">
        <v>40000</v>
      </c>
      <c r="E50" s="49">
        <v>40000</v>
      </c>
      <c r="F50" s="185">
        <v>40000</v>
      </c>
      <c r="G50" s="49"/>
      <c r="H50" s="48"/>
      <c r="I50" s="49"/>
      <c r="J50" s="49"/>
      <c r="K50" s="49"/>
      <c r="L50" s="53"/>
      <c r="M50" s="53"/>
      <c r="N50" s="68"/>
      <c r="O50" s="266"/>
    </row>
    <row r="51" spans="1:15" s="21" customFormat="1" ht="35.25" customHeight="1">
      <c r="A51" s="83" t="s">
        <v>107</v>
      </c>
      <c r="B51" s="45" t="s">
        <v>140</v>
      </c>
      <c r="C51" s="149"/>
      <c r="D51" s="49">
        <v>140250</v>
      </c>
      <c r="E51" s="49">
        <v>140250</v>
      </c>
      <c r="F51" s="186">
        <v>140250</v>
      </c>
      <c r="G51" s="49"/>
      <c r="H51" s="49"/>
      <c r="I51" s="49"/>
      <c r="J51" s="49"/>
      <c r="K51" s="49"/>
      <c r="L51" s="53"/>
      <c r="M51" s="53"/>
      <c r="N51" s="68"/>
      <c r="O51" s="266"/>
    </row>
    <row r="52" spans="1:15" s="21" customFormat="1" ht="35.25" customHeight="1" thickBot="1">
      <c r="A52" s="84" t="s">
        <v>139</v>
      </c>
      <c r="B52" s="79" t="s">
        <v>106</v>
      </c>
      <c r="C52" s="143"/>
      <c r="D52" s="55">
        <v>47299</v>
      </c>
      <c r="E52" s="55">
        <v>47299</v>
      </c>
      <c r="F52" s="188">
        <v>47299</v>
      </c>
      <c r="G52" s="55"/>
      <c r="H52" s="55"/>
      <c r="I52" s="55"/>
      <c r="J52" s="55"/>
      <c r="K52" s="55"/>
      <c r="L52" s="77"/>
      <c r="M52" s="77"/>
      <c r="N52" s="77"/>
      <c r="O52" s="258"/>
    </row>
    <row r="53" spans="1:15" s="17" customFormat="1" ht="51" customHeight="1" thickBot="1">
      <c r="A53" s="15" t="s">
        <v>133</v>
      </c>
      <c r="B53" s="43" t="s">
        <v>134</v>
      </c>
      <c r="C53" s="151"/>
      <c r="D53" s="60">
        <v>11971000</v>
      </c>
      <c r="E53" s="60">
        <v>11971000</v>
      </c>
      <c r="F53" s="60"/>
      <c r="G53" s="60"/>
      <c r="H53" s="60"/>
      <c r="I53" s="60"/>
      <c r="J53" s="60">
        <v>11971000</v>
      </c>
      <c r="K53" s="60"/>
      <c r="L53" s="61"/>
      <c r="M53" s="61"/>
      <c r="N53" s="61"/>
      <c r="O53" s="178" t="s">
        <v>21</v>
      </c>
    </row>
    <row r="54" spans="1:15" s="17" customFormat="1" ht="51" customHeight="1" thickBot="1">
      <c r="A54" s="15">
        <v>20</v>
      </c>
      <c r="B54" s="43" t="s">
        <v>150</v>
      </c>
      <c r="C54" s="151"/>
      <c r="D54" s="60">
        <v>288000</v>
      </c>
      <c r="E54" s="60"/>
      <c r="F54" s="60"/>
      <c r="G54" s="60"/>
      <c r="H54" s="60"/>
      <c r="I54" s="60"/>
      <c r="J54" s="60"/>
      <c r="K54" s="60"/>
      <c r="L54" s="61"/>
      <c r="M54" s="61">
        <v>288000</v>
      </c>
      <c r="N54" s="61"/>
      <c r="O54" s="178" t="s">
        <v>33</v>
      </c>
    </row>
    <row r="55" spans="1:15" s="17" customFormat="1" ht="52.5" customHeight="1" thickBot="1">
      <c r="A55" s="15">
        <v>14</v>
      </c>
      <c r="B55" s="43" t="s">
        <v>25</v>
      </c>
      <c r="C55" s="151"/>
      <c r="D55" s="60">
        <v>2384000</v>
      </c>
      <c r="E55" s="60"/>
      <c r="F55" s="60">
        <v>0</v>
      </c>
      <c r="G55" s="60">
        <v>0</v>
      </c>
      <c r="H55" s="60">
        <v>0</v>
      </c>
      <c r="I55" s="60">
        <v>0</v>
      </c>
      <c r="J55" s="60">
        <v>0</v>
      </c>
      <c r="K55" s="60">
        <v>0</v>
      </c>
      <c r="L55" s="61">
        <v>2384000</v>
      </c>
      <c r="M55" s="61"/>
      <c r="N55" s="61">
        <v>0</v>
      </c>
      <c r="O55" s="89" t="s">
        <v>34</v>
      </c>
    </row>
    <row r="56" spans="1:15" s="14" customFormat="1" ht="48" customHeight="1" thickBot="1">
      <c r="A56" s="267" t="s">
        <v>24</v>
      </c>
      <c r="B56" s="175" t="s">
        <v>131</v>
      </c>
      <c r="C56" s="152"/>
      <c r="D56" s="76">
        <v>2384000</v>
      </c>
      <c r="E56" s="76"/>
      <c r="F56" s="69"/>
      <c r="G56" s="70"/>
      <c r="H56" s="70"/>
      <c r="I56" s="70"/>
      <c r="J56" s="70"/>
      <c r="K56" s="70"/>
      <c r="L56" s="70">
        <v>2384000</v>
      </c>
      <c r="M56" s="70"/>
      <c r="N56" s="70"/>
      <c r="O56" s="263"/>
    </row>
    <row r="57" spans="1:15" s="14" customFormat="1" ht="48" hidden="1" customHeight="1">
      <c r="A57" s="268"/>
      <c r="B57" s="176" t="s">
        <v>130</v>
      </c>
      <c r="C57" s="153"/>
      <c r="D57" s="48"/>
      <c r="E57" s="48"/>
      <c r="F57" s="136"/>
      <c r="G57" s="137"/>
      <c r="H57" s="137"/>
      <c r="I57" s="137"/>
      <c r="J57" s="137"/>
      <c r="K57" s="137"/>
      <c r="L57" s="137"/>
      <c r="M57" s="137"/>
      <c r="N57" s="137"/>
      <c r="O57" s="264"/>
    </row>
    <row r="58" spans="1:15" s="14" customFormat="1" ht="48" hidden="1" customHeight="1" thickBot="1">
      <c r="A58" s="82" t="s">
        <v>23</v>
      </c>
      <c r="B58" s="177" t="s">
        <v>141</v>
      </c>
      <c r="C58" s="154"/>
      <c r="D58" s="49">
        <v>0</v>
      </c>
      <c r="E58" s="49"/>
      <c r="F58" s="50"/>
      <c r="G58" s="71"/>
      <c r="H58" s="71"/>
      <c r="I58" s="71"/>
      <c r="J58" s="71"/>
      <c r="K58" s="71"/>
      <c r="L58" s="71">
        <v>0</v>
      </c>
      <c r="M58" s="71"/>
      <c r="N58" s="72"/>
      <c r="O58" s="264"/>
    </row>
    <row r="59" spans="1:15" s="14" customFormat="1" ht="48" hidden="1" customHeight="1" thickBot="1">
      <c r="A59" s="16" t="s">
        <v>23</v>
      </c>
      <c r="B59" s="174" t="s">
        <v>119</v>
      </c>
      <c r="C59" s="155"/>
      <c r="D59" s="62">
        <v>0</v>
      </c>
      <c r="E59" s="55"/>
      <c r="F59" s="54"/>
      <c r="G59" s="63"/>
      <c r="H59" s="63"/>
      <c r="I59" s="63"/>
      <c r="J59" s="63"/>
      <c r="K59" s="63"/>
      <c r="L59" s="63">
        <v>0</v>
      </c>
      <c r="M59" s="63"/>
      <c r="N59" s="63"/>
      <c r="O59" s="265"/>
    </row>
    <row r="60" spans="1:15" s="13" customFormat="1" ht="56.25" customHeight="1" thickBot="1">
      <c r="A60" s="261" t="s">
        <v>55</v>
      </c>
      <c r="B60" s="262"/>
      <c r="C60" s="156">
        <v>1154078.08</v>
      </c>
      <c r="D60" s="64">
        <v>48638604</v>
      </c>
      <c r="E60" s="64">
        <v>46028747</v>
      </c>
      <c r="F60" s="64">
        <v>19854281</v>
      </c>
      <c r="G60" s="64">
        <v>0</v>
      </c>
      <c r="H60" s="64">
        <v>0</v>
      </c>
      <c r="I60" s="64">
        <v>0</v>
      </c>
      <c r="J60" s="64">
        <v>20246229</v>
      </c>
      <c r="K60" s="64">
        <v>5928237</v>
      </c>
      <c r="L60" s="65">
        <v>2384000</v>
      </c>
      <c r="M60" s="65">
        <v>288000</v>
      </c>
      <c r="N60" s="65">
        <v>1216222</v>
      </c>
      <c r="O60" s="36"/>
    </row>
    <row r="61" spans="1:15" s="13" customFormat="1" ht="56.25" customHeight="1">
      <c r="A61" s="37"/>
      <c r="B61" s="17" t="s">
        <v>153</v>
      </c>
      <c r="C61" s="37"/>
      <c r="D61" s="170"/>
      <c r="E61" s="37"/>
      <c r="F61" s="37"/>
      <c r="G61" s="37"/>
      <c r="H61" s="37"/>
      <c r="I61" s="37"/>
      <c r="J61" s="37"/>
      <c r="K61" s="37"/>
      <c r="L61" s="40"/>
      <c r="M61" s="40"/>
      <c r="N61" s="38"/>
      <c r="O61" s="39"/>
    </row>
  </sheetData>
  <mergeCells count="24">
    <mergeCell ref="O7:O8"/>
    <mergeCell ref="O9:O12"/>
    <mergeCell ref="O16:O17"/>
    <mergeCell ref="O22:O23"/>
    <mergeCell ref="A60:B60"/>
    <mergeCell ref="O56:O59"/>
    <mergeCell ref="O26:O27"/>
    <mergeCell ref="O28:O29"/>
    <mergeCell ref="O35:O36"/>
    <mergeCell ref="O42:O52"/>
    <mergeCell ref="A56:A57"/>
    <mergeCell ref="J1:O1"/>
    <mergeCell ref="A4:A5"/>
    <mergeCell ref="B4:B5"/>
    <mergeCell ref="C4:C5"/>
    <mergeCell ref="D4:D5"/>
    <mergeCell ref="E4:E5"/>
    <mergeCell ref="F4:K4"/>
    <mergeCell ref="N4:N5"/>
    <mergeCell ref="O4:O5"/>
    <mergeCell ref="L4:L5"/>
    <mergeCell ref="A3:O3"/>
    <mergeCell ref="J2:O2"/>
    <mergeCell ref="M4:M5"/>
  </mergeCells>
  <phoneticPr fontId="32" type="noConversion"/>
  <printOptions horizontalCentered="1"/>
  <pageMargins left="0" right="0" top="0.31496062992125984" bottom="0" header="0" footer="0"/>
  <pageSetup paperSize="9" scale="43" orientation="landscape" cellComments="asDisplayed" r:id="rId1"/>
  <rowBreaks count="1" manualBreakCount="1">
    <brk id="34" max="1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1229BE-959C-44B6-83A6-F6FBB4E0692B}">
  <dimension ref="A1:V31"/>
  <sheetViews>
    <sheetView tabSelected="1" topLeftCell="E1" zoomScale="57" zoomScaleNormal="57" zoomScaleSheetLayoutView="57" workbookViewId="0">
      <selection activeCell="AJ10" sqref="AJ10"/>
    </sheetView>
  </sheetViews>
  <sheetFormatPr defaultRowHeight="15"/>
  <cols>
    <col min="1" max="1" width="20.7109375" style="269" customWidth="1"/>
    <col min="2" max="2" width="73.140625" style="270" customWidth="1"/>
    <col min="3" max="3" width="38" style="270" bestFit="1" customWidth="1"/>
    <col min="4" max="5" width="36.28515625" style="270" bestFit="1" customWidth="1"/>
    <col min="6" max="6" width="27.140625" style="270" bestFit="1" customWidth="1"/>
    <col min="7" max="7" width="27.85546875" style="270" customWidth="1"/>
    <col min="8" max="8" width="27.140625" style="270" bestFit="1" customWidth="1"/>
    <col min="9" max="9" width="23.7109375" style="270" customWidth="1"/>
    <col min="10" max="10" width="27.140625" style="270" bestFit="1" customWidth="1"/>
    <col min="11" max="11" width="32.85546875" style="271" bestFit="1" customWidth="1"/>
    <col min="12" max="12" width="20.42578125" style="271" hidden="1" customWidth="1"/>
    <col min="13" max="13" width="22.7109375" style="272" customWidth="1"/>
    <col min="14" max="14" width="29.42578125" style="271" bestFit="1" customWidth="1"/>
    <col min="15" max="15" width="28.85546875" style="271" customWidth="1"/>
    <col min="16" max="16" width="27.140625" style="391" bestFit="1" customWidth="1"/>
    <col min="17" max="17" width="27.140625" style="391" customWidth="1"/>
    <col min="18" max="18" width="30" style="270" customWidth="1"/>
    <col min="19" max="19" width="25.5703125" style="270" customWidth="1"/>
    <col min="20" max="20" width="28.42578125" style="270" bestFit="1" customWidth="1"/>
    <col min="21" max="21" width="32" style="270" hidden="1" customWidth="1"/>
    <col min="22" max="22" width="34.85546875" style="270" customWidth="1"/>
    <col min="23" max="16384" width="9.140625" style="270"/>
  </cols>
  <sheetData>
    <row r="1" spans="1:22" ht="27" customHeight="1">
      <c r="P1" s="273" t="s">
        <v>217</v>
      </c>
      <c r="Q1" s="273"/>
      <c r="R1" s="273"/>
      <c r="S1" s="273"/>
      <c r="T1" s="273"/>
      <c r="U1" s="273"/>
      <c r="V1" s="273"/>
    </row>
    <row r="2" spans="1:22" ht="27" customHeight="1">
      <c r="P2" s="273" t="s">
        <v>155</v>
      </c>
      <c r="Q2" s="273"/>
      <c r="R2" s="273"/>
      <c r="S2" s="273"/>
      <c r="T2" s="273"/>
      <c r="U2" s="273"/>
      <c r="V2" s="273"/>
    </row>
    <row r="3" spans="1:22" ht="129.75" customHeight="1" thickBot="1">
      <c r="A3" s="274" t="s">
        <v>156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4"/>
      <c r="P3" s="274"/>
      <c r="Q3" s="274"/>
      <c r="R3" s="274"/>
      <c r="S3" s="274"/>
      <c r="T3" s="274"/>
      <c r="U3" s="274"/>
      <c r="V3" s="274"/>
    </row>
    <row r="4" spans="1:22" s="289" customFormat="1" ht="88.5" customHeight="1">
      <c r="A4" s="275" t="s">
        <v>157</v>
      </c>
      <c r="B4" s="276" t="s">
        <v>0</v>
      </c>
      <c r="C4" s="277" t="s">
        <v>158</v>
      </c>
      <c r="D4" s="277"/>
      <c r="E4" s="277"/>
      <c r="F4" s="278" t="s">
        <v>159</v>
      </c>
      <c r="G4" s="279" t="s">
        <v>17</v>
      </c>
      <c r="H4" s="280"/>
      <c r="I4" s="281" t="s">
        <v>160</v>
      </c>
      <c r="J4" s="278" t="s">
        <v>161</v>
      </c>
      <c r="K4" s="282" t="s">
        <v>17</v>
      </c>
      <c r="L4" s="282"/>
      <c r="M4" s="282"/>
      <c r="N4" s="282"/>
      <c r="O4" s="283"/>
      <c r="P4" s="284" t="s">
        <v>162</v>
      </c>
      <c r="Q4" s="285" t="s">
        <v>163</v>
      </c>
      <c r="R4" s="286" t="s">
        <v>164</v>
      </c>
      <c r="S4" s="286"/>
      <c r="T4" s="286"/>
      <c r="U4" s="287" t="s">
        <v>165</v>
      </c>
      <c r="V4" s="288" t="s">
        <v>1</v>
      </c>
    </row>
    <row r="5" spans="1:22" s="303" customFormat="1" ht="105.75" customHeight="1" thickBot="1">
      <c r="A5" s="290"/>
      <c r="B5" s="291"/>
      <c r="C5" s="292" t="s">
        <v>166</v>
      </c>
      <c r="D5" s="292" t="s">
        <v>167</v>
      </c>
      <c r="E5" s="292" t="s">
        <v>168</v>
      </c>
      <c r="F5" s="293"/>
      <c r="G5" s="294" t="s">
        <v>169</v>
      </c>
      <c r="H5" s="292" t="s">
        <v>170</v>
      </c>
      <c r="I5" s="295"/>
      <c r="J5" s="293"/>
      <c r="K5" s="296" t="s">
        <v>171</v>
      </c>
      <c r="L5" s="297" t="s">
        <v>172</v>
      </c>
      <c r="M5" s="298" t="s">
        <v>173</v>
      </c>
      <c r="N5" s="297" t="s">
        <v>174</v>
      </c>
      <c r="O5" s="297" t="s">
        <v>175</v>
      </c>
      <c r="P5" s="299"/>
      <c r="Q5" s="300"/>
      <c r="R5" s="292" t="s">
        <v>166</v>
      </c>
      <c r="S5" s="292" t="s">
        <v>167</v>
      </c>
      <c r="T5" s="292" t="s">
        <v>168</v>
      </c>
      <c r="U5" s="301"/>
      <c r="V5" s="302"/>
    </row>
    <row r="6" spans="1:22" s="306" customFormat="1" ht="60.75" thickBot="1">
      <c r="A6" s="392" t="s">
        <v>4</v>
      </c>
      <c r="B6" s="393" t="s">
        <v>176</v>
      </c>
      <c r="C6" s="394">
        <v>8524595</v>
      </c>
      <c r="D6" s="394">
        <v>0</v>
      </c>
      <c r="E6" s="394">
        <v>0</v>
      </c>
      <c r="F6" s="395">
        <v>22012606</v>
      </c>
      <c r="G6" s="395">
        <v>8890806</v>
      </c>
      <c r="H6" s="395">
        <v>13121800</v>
      </c>
      <c r="I6" s="395"/>
      <c r="J6" s="395">
        <v>22406754</v>
      </c>
      <c r="K6" s="395">
        <v>9000</v>
      </c>
      <c r="L6" s="395">
        <v>0</v>
      </c>
      <c r="M6" s="395">
        <v>0</v>
      </c>
      <c r="N6" s="395">
        <v>10038606</v>
      </c>
      <c r="O6" s="395">
        <v>12359148</v>
      </c>
      <c r="P6" s="395"/>
      <c r="Q6" s="395">
        <v>0</v>
      </c>
      <c r="R6" s="396">
        <v>-300000</v>
      </c>
      <c r="S6" s="395">
        <v>0</v>
      </c>
      <c r="T6" s="395">
        <v>0</v>
      </c>
      <c r="U6" s="304">
        <f>SUM(U7:U8)</f>
        <v>0</v>
      </c>
      <c r="V6" s="305"/>
    </row>
    <row r="7" spans="1:22" s="289" customFormat="1" ht="54" customHeight="1" thickBot="1">
      <c r="A7" s="321" t="s">
        <v>177</v>
      </c>
      <c r="B7" s="308" t="s">
        <v>178</v>
      </c>
      <c r="C7" s="322">
        <v>8430446.3000000007</v>
      </c>
      <c r="D7" s="322"/>
      <c r="E7" s="322"/>
      <c r="F7" s="315">
        <v>8890806</v>
      </c>
      <c r="G7" s="314">
        <v>8890806</v>
      </c>
      <c r="H7" s="314"/>
      <c r="I7" s="314"/>
      <c r="J7" s="315">
        <v>8890806</v>
      </c>
      <c r="K7" s="319"/>
      <c r="L7" s="319"/>
      <c r="M7" s="317"/>
      <c r="N7" s="316">
        <v>8890806</v>
      </c>
      <c r="O7" s="316"/>
      <c r="P7" s="316"/>
      <c r="Q7" s="316"/>
      <c r="R7" s="313"/>
      <c r="S7" s="314"/>
      <c r="T7" s="314"/>
      <c r="U7" s="320"/>
      <c r="V7" s="323" t="s">
        <v>179</v>
      </c>
    </row>
    <row r="8" spans="1:22" s="289" customFormat="1" ht="54" customHeight="1">
      <c r="A8" s="321" t="s">
        <v>180</v>
      </c>
      <c r="B8" s="308" t="s">
        <v>181</v>
      </c>
      <c r="C8" s="322">
        <v>94148.7</v>
      </c>
      <c r="D8" s="322"/>
      <c r="E8" s="322"/>
      <c r="F8" s="315">
        <v>0</v>
      </c>
      <c r="G8" s="314"/>
      <c r="H8" s="314"/>
      <c r="I8" s="314"/>
      <c r="J8" s="315">
        <v>94148</v>
      </c>
      <c r="K8" s="316">
        <v>9000</v>
      </c>
      <c r="L8" s="316"/>
      <c r="M8" s="317"/>
      <c r="N8" s="316"/>
      <c r="O8" s="316">
        <v>85148</v>
      </c>
      <c r="P8" s="316"/>
      <c r="Q8" s="316"/>
      <c r="R8" s="324"/>
      <c r="S8" s="314"/>
      <c r="T8" s="314"/>
      <c r="U8" s="320"/>
      <c r="V8" s="325" t="s">
        <v>33</v>
      </c>
    </row>
    <row r="9" spans="1:22" s="289" customFormat="1" ht="54" customHeight="1" thickBot="1">
      <c r="A9" s="321" t="s">
        <v>182</v>
      </c>
      <c r="B9" s="326" t="s">
        <v>183</v>
      </c>
      <c r="C9" s="327"/>
      <c r="D9" s="327"/>
      <c r="E9" s="327"/>
      <c r="F9" s="315">
        <v>13121800</v>
      </c>
      <c r="G9" s="328"/>
      <c r="H9" s="328">
        <v>13121800</v>
      </c>
      <c r="I9" s="328"/>
      <c r="J9" s="315">
        <v>13421800</v>
      </c>
      <c r="K9" s="329"/>
      <c r="L9" s="329"/>
      <c r="M9" s="330"/>
      <c r="N9" s="329">
        <v>1147800</v>
      </c>
      <c r="O9" s="329">
        <v>12274000</v>
      </c>
      <c r="P9" s="329"/>
      <c r="Q9" s="329"/>
      <c r="R9" s="324">
        <v>-300000</v>
      </c>
      <c r="S9" s="328"/>
      <c r="T9" s="328"/>
      <c r="U9" s="331"/>
      <c r="V9" s="332"/>
    </row>
    <row r="10" spans="1:22" s="335" customFormat="1" ht="60.75" thickBot="1">
      <c r="A10" s="397" t="s">
        <v>5</v>
      </c>
      <c r="B10" s="398" t="s">
        <v>184</v>
      </c>
      <c r="C10" s="399">
        <v>0</v>
      </c>
      <c r="D10" s="399">
        <v>149177.13</v>
      </c>
      <c r="E10" s="399">
        <v>662.07</v>
      </c>
      <c r="F10" s="400">
        <v>153754</v>
      </c>
      <c r="G10" s="400">
        <v>153754</v>
      </c>
      <c r="H10" s="400"/>
      <c r="I10" s="400"/>
      <c r="J10" s="400">
        <v>321030</v>
      </c>
      <c r="K10" s="400"/>
      <c r="L10" s="400"/>
      <c r="M10" s="400"/>
      <c r="N10" s="400">
        <v>321030</v>
      </c>
      <c r="O10" s="400"/>
      <c r="P10" s="400"/>
      <c r="Q10" s="400"/>
      <c r="R10" s="401">
        <v>-119761</v>
      </c>
      <c r="S10" s="400">
        <v>0</v>
      </c>
      <c r="T10" s="400"/>
      <c r="U10" s="333">
        <f>U11+U12</f>
        <v>256920</v>
      </c>
      <c r="V10" s="334"/>
    </row>
    <row r="11" spans="1:22" s="289" customFormat="1" ht="45.75" customHeight="1">
      <c r="A11" s="336" t="s">
        <v>185</v>
      </c>
      <c r="B11" s="337" t="s">
        <v>186</v>
      </c>
      <c r="C11" s="338"/>
      <c r="D11" s="338">
        <v>149177.13</v>
      </c>
      <c r="E11" s="338">
        <v>662.07</v>
      </c>
      <c r="F11" s="309">
        <v>153754</v>
      </c>
      <c r="G11" s="310">
        <v>153754</v>
      </c>
      <c r="H11" s="310"/>
      <c r="I11" s="310"/>
      <c r="J11" s="309">
        <v>422030</v>
      </c>
      <c r="K11" s="339"/>
      <c r="L11" s="339"/>
      <c r="M11" s="340">
        <v>101000</v>
      </c>
      <c r="N11" s="341">
        <v>321030</v>
      </c>
      <c r="O11" s="339"/>
      <c r="P11" s="311"/>
      <c r="Q11" s="311"/>
      <c r="R11" s="342">
        <v>-119761</v>
      </c>
      <c r="S11" s="310"/>
      <c r="T11" s="310"/>
      <c r="U11" s="343">
        <v>256920</v>
      </c>
      <c r="V11" s="344" t="s">
        <v>187</v>
      </c>
    </row>
    <row r="12" spans="1:22" s="289" customFormat="1" ht="60.75" thickBot="1">
      <c r="A12" s="345" t="s">
        <v>188</v>
      </c>
      <c r="B12" s="346" t="s">
        <v>189</v>
      </c>
      <c r="C12" s="347"/>
      <c r="D12" s="347"/>
      <c r="E12" s="347"/>
      <c r="F12" s="348">
        <v>0</v>
      </c>
      <c r="G12" s="349"/>
      <c r="H12" s="349"/>
      <c r="I12" s="349"/>
      <c r="J12" s="348">
        <v>0</v>
      </c>
      <c r="K12" s="350"/>
      <c r="L12" s="350"/>
      <c r="M12" s="351"/>
      <c r="N12" s="352"/>
      <c r="O12" s="350"/>
      <c r="P12" s="353"/>
      <c r="Q12" s="353"/>
      <c r="R12" s="342">
        <v>0</v>
      </c>
      <c r="S12" s="349"/>
      <c r="T12" s="349"/>
      <c r="U12" s="354">
        <f>-R12</f>
        <v>0</v>
      </c>
      <c r="V12" s="355"/>
    </row>
    <row r="13" spans="1:22" s="306" customFormat="1" ht="60.75" thickBot="1">
      <c r="A13" s="397" t="s">
        <v>6</v>
      </c>
      <c r="B13" s="398" t="s">
        <v>190</v>
      </c>
      <c r="C13" s="399">
        <v>7829361.9499999993</v>
      </c>
      <c r="D13" s="399">
        <v>1239275.3799999999</v>
      </c>
      <c r="E13" s="399">
        <v>79823.850000000006</v>
      </c>
      <c r="F13" s="400">
        <v>5648709</v>
      </c>
      <c r="G13" s="400">
        <v>5636384</v>
      </c>
      <c r="H13" s="400">
        <v>12325</v>
      </c>
      <c r="I13" s="400"/>
      <c r="J13" s="400">
        <v>5217297</v>
      </c>
      <c r="K13" s="400">
        <v>705600</v>
      </c>
      <c r="L13" s="400">
        <v>0</v>
      </c>
      <c r="M13" s="400">
        <v>580068</v>
      </c>
      <c r="N13" s="400">
        <v>3358200</v>
      </c>
      <c r="O13" s="400">
        <v>573429</v>
      </c>
      <c r="P13" s="400">
        <v>0</v>
      </c>
      <c r="Q13" s="400"/>
      <c r="R13" s="402">
        <v>8283225</v>
      </c>
      <c r="S13" s="400">
        <v>1200000</v>
      </c>
      <c r="T13" s="400">
        <v>63000</v>
      </c>
      <c r="U13" s="333">
        <f>U14+U15+U16</f>
        <v>0</v>
      </c>
      <c r="V13" s="334"/>
    </row>
    <row r="14" spans="1:22" s="289" customFormat="1" ht="60">
      <c r="A14" s="336" t="s">
        <v>191</v>
      </c>
      <c r="B14" s="356" t="s">
        <v>192</v>
      </c>
      <c r="C14" s="338">
        <v>228101.04</v>
      </c>
      <c r="D14" s="357">
        <v>707.25</v>
      </c>
      <c r="E14" s="338">
        <v>31077.23</v>
      </c>
      <c r="F14" s="309">
        <v>260000</v>
      </c>
      <c r="G14" s="310">
        <v>260000</v>
      </c>
      <c r="H14" s="310"/>
      <c r="I14" s="310"/>
      <c r="J14" s="309">
        <v>314000</v>
      </c>
      <c r="K14" s="311">
        <v>103000</v>
      </c>
      <c r="L14" s="311"/>
      <c r="M14" s="312"/>
      <c r="N14" s="311">
        <v>211000</v>
      </c>
      <c r="O14" s="311"/>
      <c r="P14" s="311"/>
      <c r="Q14" s="311"/>
      <c r="R14" s="324">
        <v>143731</v>
      </c>
      <c r="S14" s="310"/>
      <c r="T14" s="310"/>
      <c r="U14" s="343"/>
      <c r="V14" s="358" t="s">
        <v>2</v>
      </c>
    </row>
    <row r="15" spans="1:22" s="289" customFormat="1" ht="46.5" customHeight="1">
      <c r="A15" s="307" t="s">
        <v>193</v>
      </c>
      <c r="B15" s="308" t="s">
        <v>194</v>
      </c>
      <c r="C15" s="322">
        <v>602964.77</v>
      </c>
      <c r="D15" s="322">
        <v>4922.63</v>
      </c>
      <c r="E15" s="322"/>
      <c r="F15" s="315">
        <v>525000</v>
      </c>
      <c r="G15" s="314">
        <v>525000</v>
      </c>
      <c r="H15" s="314"/>
      <c r="I15" s="314"/>
      <c r="J15" s="315">
        <v>570000</v>
      </c>
      <c r="K15" s="316">
        <v>3000</v>
      </c>
      <c r="L15" s="316"/>
      <c r="M15" s="317">
        <v>23000</v>
      </c>
      <c r="N15" s="316">
        <v>474000</v>
      </c>
      <c r="O15" s="316">
        <v>70000</v>
      </c>
      <c r="P15" s="316"/>
      <c r="Q15" s="316"/>
      <c r="R15" s="324">
        <v>562887</v>
      </c>
      <c r="S15" s="314"/>
      <c r="T15" s="314"/>
      <c r="U15" s="318"/>
      <c r="V15" s="359" t="s">
        <v>195</v>
      </c>
    </row>
    <row r="16" spans="1:22" s="289" customFormat="1" ht="125.25" customHeight="1" thickBot="1">
      <c r="A16" s="403" t="s">
        <v>196</v>
      </c>
      <c r="B16" s="404" t="s">
        <v>197</v>
      </c>
      <c r="C16" s="405">
        <v>6998296.1399999997</v>
      </c>
      <c r="D16" s="405">
        <v>1233645.5</v>
      </c>
      <c r="E16" s="405">
        <v>48746.62</v>
      </c>
      <c r="F16" s="406">
        <v>4863709</v>
      </c>
      <c r="G16" s="407">
        <v>4851384</v>
      </c>
      <c r="H16" s="407">
        <v>12325</v>
      </c>
      <c r="I16" s="407">
        <v>0</v>
      </c>
      <c r="J16" s="406">
        <v>4333297</v>
      </c>
      <c r="K16" s="408">
        <v>599600</v>
      </c>
      <c r="L16" s="408">
        <v>0</v>
      </c>
      <c r="M16" s="409">
        <v>557068</v>
      </c>
      <c r="N16" s="408">
        <v>2673200</v>
      </c>
      <c r="O16" s="408">
        <v>503429</v>
      </c>
      <c r="P16" s="408">
        <v>0</v>
      </c>
      <c r="Q16" s="408">
        <v>0</v>
      </c>
      <c r="R16" s="410">
        <v>7576607</v>
      </c>
      <c r="S16" s="407">
        <v>1200000</v>
      </c>
      <c r="T16" s="407">
        <v>63000</v>
      </c>
      <c r="U16" s="343"/>
      <c r="V16" s="360" t="s">
        <v>198</v>
      </c>
    </row>
    <row r="17" spans="1:22" s="306" customFormat="1" ht="92.25" thickBot="1">
      <c r="A17" s="397" t="s">
        <v>7</v>
      </c>
      <c r="B17" s="398" t="s">
        <v>199</v>
      </c>
      <c r="C17" s="399">
        <v>19949305.859999999</v>
      </c>
      <c r="D17" s="399">
        <v>4861258.0999999996</v>
      </c>
      <c r="E17" s="399">
        <v>1501150</v>
      </c>
      <c r="F17" s="400">
        <v>14000000</v>
      </c>
      <c r="G17" s="411"/>
      <c r="H17" s="411">
        <v>14000000</v>
      </c>
      <c r="I17" s="411"/>
      <c r="J17" s="400">
        <v>2776207</v>
      </c>
      <c r="K17" s="412"/>
      <c r="L17" s="412"/>
      <c r="M17" s="413">
        <v>350000</v>
      </c>
      <c r="N17" s="414">
        <v>1976207</v>
      </c>
      <c r="O17" s="414">
        <v>450000</v>
      </c>
      <c r="P17" s="400">
        <v>5009578</v>
      </c>
      <c r="Q17" s="400">
        <v>4067116</v>
      </c>
      <c r="R17" s="400">
        <v>12139620</v>
      </c>
      <c r="S17" s="400"/>
      <c r="T17" s="400"/>
      <c r="U17" s="333" t="e">
        <f>-U12-U16-U18-U7-U23</f>
        <v>#REF!</v>
      </c>
      <c r="V17" s="363" t="s">
        <v>187</v>
      </c>
    </row>
    <row r="18" spans="1:22" s="306" customFormat="1" ht="56.25" customHeight="1" thickBot="1">
      <c r="A18" s="415" t="s">
        <v>8</v>
      </c>
      <c r="B18" s="416" t="s">
        <v>200</v>
      </c>
      <c r="C18" s="417">
        <v>4803633.4700000007</v>
      </c>
      <c r="D18" s="417">
        <v>210404.72999999998</v>
      </c>
      <c r="E18" s="417">
        <v>3341170.56</v>
      </c>
      <c r="F18" s="418">
        <v>1441256</v>
      </c>
      <c r="G18" s="418">
        <v>793000</v>
      </c>
      <c r="H18" s="418">
        <v>648256</v>
      </c>
      <c r="I18" s="418"/>
      <c r="J18" s="418">
        <v>8890256</v>
      </c>
      <c r="K18" s="418">
        <v>522673</v>
      </c>
      <c r="L18" s="418">
        <v>0</v>
      </c>
      <c r="M18" s="418">
        <v>0</v>
      </c>
      <c r="N18" s="418">
        <v>475000</v>
      </c>
      <c r="O18" s="418">
        <v>7892583</v>
      </c>
      <c r="P18" s="418">
        <v>0</v>
      </c>
      <c r="Q18" s="418">
        <v>0</v>
      </c>
      <c r="R18" s="419">
        <v>1729290</v>
      </c>
      <c r="S18" s="418">
        <v>0</v>
      </c>
      <c r="T18" s="418">
        <v>1870000</v>
      </c>
      <c r="U18" s="364" t="e">
        <f>U21</f>
        <v>#REF!</v>
      </c>
      <c r="V18" s="365"/>
    </row>
    <row r="19" spans="1:22" s="366" customFormat="1" ht="129" customHeight="1">
      <c r="A19" s="367" t="s">
        <v>201</v>
      </c>
      <c r="B19" s="368" t="s">
        <v>202</v>
      </c>
      <c r="C19" s="322">
        <v>48399.12</v>
      </c>
      <c r="D19" s="322"/>
      <c r="E19" s="322"/>
      <c r="F19" s="315">
        <v>93000</v>
      </c>
      <c r="G19" s="314">
        <v>78000</v>
      </c>
      <c r="H19" s="314">
        <v>15000</v>
      </c>
      <c r="I19" s="314"/>
      <c r="J19" s="315">
        <v>95000</v>
      </c>
      <c r="K19" s="361">
        <v>55000</v>
      </c>
      <c r="L19" s="361">
        <v>0</v>
      </c>
      <c r="M19" s="362">
        <v>0</v>
      </c>
      <c r="N19" s="316">
        <v>15000</v>
      </c>
      <c r="O19" s="316">
        <v>25000</v>
      </c>
      <c r="P19" s="369"/>
      <c r="Q19" s="369"/>
      <c r="R19" s="370">
        <v>46399</v>
      </c>
      <c r="S19" s="314"/>
      <c r="T19" s="314"/>
      <c r="U19" s="318"/>
      <c r="V19" s="371" t="s">
        <v>203</v>
      </c>
    </row>
    <row r="20" spans="1:22" s="366" customFormat="1" ht="87" customHeight="1">
      <c r="A20" s="307" t="s">
        <v>204</v>
      </c>
      <c r="B20" s="368" t="s">
        <v>205</v>
      </c>
      <c r="C20" s="322">
        <v>1758961.32</v>
      </c>
      <c r="D20" s="322">
        <v>3670</v>
      </c>
      <c r="E20" s="322">
        <v>162475.79</v>
      </c>
      <c r="F20" s="315">
        <v>725000</v>
      </c>
      <c r="G20" s="314">
        <v>715000</v>
      </c>
      <c r="H20" s="314">
        <v>10000</v>
      </c>
      <c r="I20" s="314"/>
      <c r="J20" s="369">
        <v>725000</v>
      </c>
      <c r="K20" s="316">
        <v>322000</v>
      </c>
      <c r="L20" s="316"/>
      <c r="M20" s="317"/>
      <c r="N20" s="316">
        <v>200000</v>
      </c>
      <c r="O20" s="316">
        <v>203000</v>
      </c>
      <c r="P20" s="316"/>
      <c r="Q20" s="316"/>
      <c r="R20" s="324">
        <v>1600156</v>
      </c>
      <c r="S20" s="314"/>
      <c r="T20" s="314"/>
      <c r="U20" s="318"/>
      <c r="V20" s="360" t="s">
        <v>35</v>
      </c>
    </row>
    <row r="21" spans="1:22" s="366" customFormat="1" ht="158.25" customHeight="1" thickBot="1">
      <c r="A21" s="367" t="s">
        <v>206</v>
      </c>
      <c r="B21" s="368" t="s">
        <v>207</v>
      </c>
      <c r="C21" s="322">
        <v>2996273.0300000003</v>
      </c>
      <c r="D21" s="322">
        <v>206734.72999999998</v>
      </c>
      <c r="E21" s="322">
        <v>3178694.77</v>
      </c>
      <c r="F21" s="315">
        <v>623256</v>
      </c>
      <c r="G21" s="314">
        <v>0</v>
      </c>
      <c r="H21" s="314">
        <v>623256</v>
      </c>
      <c r="I21" s="314"/>
      <c r="J21" s="315">
        <v>8070256</v>
      </c>
      <c r="K21" s="316">
        <v>145673</v>
      </c>
      <c r="L21" s="316">
        <v>0</v>
      </c>
      <c r="M21" s="317">
        <v>0</v>
      </c>
      <c r="N21" s="316">
        <v>260000</v>
      </c>
      <c r="O21" s="316">
        <v>7664583</v>
      </c>
      <c r="P21" s="316">
        <v>0</v>
      </c>
      <c r="Q21" s="316">
        <v>0</v>
      </c>
      <c r="R21" s="324">
        <v>82735</v>
      </c>
      <c r="S21" s="314">
        <v>0</v>
      </c>
      <c r="T21" s="314">
        <v>1870000</v>
      </c>
      <c r="U21" s="318" t="e">
        <f>SUM(#REF!)</f>
        <v>#REF!</v>
      </c>
      <c r="V21" s="360" t="s">
        <v>187</v>
      </c>
    </row>
    <row r="22" spans="1:22" s="366" customFormat="1" ht="81.75" customHeight="1" thickBot="1">
      <c r="A22" s="420" t="s">
        <v>9</v>
      </c>
      <c r="B22" s="398" t="s">
        <v>208</v>
      </c>
      <c r="C22" s="399"/>
      <c r="D22" s="399"/>
      <c r="E22" s="399"/>
      <c r="F22" s="400">
        <v>0</v>
      </c>
      <c r="G22" s="411"/>
      <c r="H22" s="411"/>
      <c r="I22" s="400">
        <v>436080</v>
      </c>
      <c r="J22" s="400">
        <v>0</v>
      </c>
      <c r="K22" s="414"/>
      <c r="L22" s="414"/>
      <c r="M22" s="421"/>
      <c r="N22" s="414"/>
      <c r="O22" s="414"/>
      <c r="P22" s="411"/>
      <c r="Q22" s="411">
        <v>436080</v>
      </c>
      <c r="R22" s="422">
        <v>0</v>
      </c>
      <c r="S22" s="400"/>
      <c r="T22" s="400"/>
      <c r="U22" s="372"/>
      <c r="V22" s="373" t="s">
        <v>187</v>
      </c>
    </row>
    <row r="23" spans="1:22" s="366" customFormat="1" ht="99.75" customHeight="1" thickBot="1">
      <c r="A23" s="423" t="s">
        <v>11</v>
      </c>
      <c r="B23" s="398" t="s">
        <v>209</v>
      </c>
      <c r="C23" s="399"/>
      <c r="D23" s="399"/>
      <c r="E23" s="399"/>
      <c r="F23" s="400">
        <v>0</v>
      </c>
      <c r="G23" s="411"/>
      <c r="H23" s="411"/>
      <c r="I23" s="411"/>
      <c r="J23" s="400">
        <v>0</v>
      </c>
      <c r="K23" s="414"/>
      <c r="L23" s="414"/>
      <c r="M23" s="421"/>
      <c r="N23" s="411"/>
      <c r="O23" s="414"/>
      <c r="P23" s="411"/>
      <c r="Q23" s="411">
        <v>0</v>
      </c>
      <c r="R23" s="422">
        <v>0</v>
      </c>
      <c r="S23" s="400"/>
      <c r="T23" s="400"/>
      <c r="U23" s="372">
        <f>-R23</f>
        <v>0</v>
      </c>
      <c r="V23" s="373" t="s">
        <v>187</v>
      </c>
    </row>
    <row r="24" spans="1:22" s="366" customFormat="1" ht="80.45" customHeight="1" thickBot="1">
      <c r="A24" s="420" t="s">
        <v>210</v>
      </c>
      <c r="B24" s="398" t="s">
        <v>211</v>
      </c>
      <c r="C24" s="399"/>
      <c r="D24" s="399">
        <v>12794.67</v>
      </c>
      <c r="E24" s="399"/>
      <c r="F24" s="400">
        <v>0</v>
      </c>
      <c r="G24" s="411"/>
      <c r="H24" s="411"/>
      <c r="I24" s="411"/>
      <c r="J24" s="400">
        <v>0</v>
      </c>
      <c r="K24" s="414"/>
      <c r="L24" s="414"/>
      <c r="M24" s="421"/>
      <c r="N24" s="414"/>
      <c r="O24" s="414"/>
      <c r="P24" s="411"/>
      <c r="Q24" s="411">
        <v>63500</v>
      </c>
      <c r="R24" s="424">
        <v>-150705</v>
      </c>
      <c r="S24" s="411">
        <v>100000</v>
      </c>
      <c r="T24" s="400"/>
      <c r="U24" s="372" t="e">
        <f>-U11-#REF!</f>
        <v>#REF!</v>
      </c>
      <c r="V24" s="374" t="s">
        <v>187</v>
      </c>
    </row>
    <row r="25" spans="1:22" s="366" customFormat="1" ht="210.75" thickBot="1">
      <c r="A25" s="420" t="s">
        <v>212</v>
      </c>
      <c r="B25" s="398" t="s">
        <v>213</v>
      </c>
      <c r="C25" s="399"/>
      <c r="D25" s="399">
        <v>2687397</v>
      </c>
      <c r="E25" s="399"/>
      <c r="F25" s="400">
        <v>0</v>
      </c>
      <c r="G25" s="411"/>
      <c r="H25" s="411"/>
      <c r="I25" s="411"/>
      <c r="J25" s="400">
        <v>0</v>
      </c>
      <c r="K25" s="414"/>
      <c r="L25" s="414"/>
      <c r="M25" s="421"/>
      <c r="N25" s="414"/>
      <c r="O25" s="414"/>
      <c r="P25" s="411"/>
      <c r="Q25" s="411"/>
      <c r="R25" s="424">
        <v>2151793</v>
      </c>
      <c r="S25" s="411">
        <v>535604</v>
      </c>
      <c r="T25" s="400"/>
      <c r="U25" s="372"/>
      <c r="V25" s="374" t="s">
        <v>187</v>
      </c>
    </row>
    <row r="26" spans="1:22" s="366" customFormat="1" ht="98.25" customHeight="1" thickBot="1">
      <c r="A26" s="420" t="s">
        <v>214</v>
      </c>
      <c r="B26" s="398" t="s">
        <v>215</v>
      </c>
      <c r="C26" s="399"/>
      <c r="D26" s="399">
        <v>200000</v>
      </c>
      <c r="E26" s="399"/>
      <c r="F26" s="400">
        <v>0</v>
      </c>
      <c r="G26" s="411"/>
      <c r="H26" s="411"/>
      <c r="I26" s="411"/>
      <c r="J26" s="400">
        <v>0</v>
      </c>
      <c r="K26" s="414"/>
      <c r="L26" s="414"/>
      <c r="M26" s="421"/>
      <c r="N26" s="414"/>
      <c r="O26" s="414"/>
      <c r="P26" s="411"/>
      <c r="Q26" s="411"/>
      <c r="R26" s="424"/>
      <c r="S26" s="411"/>
      <c r="T26" s="400"/>
      <c r="U26" s="372"/>
      <c r="V26" s="374" t="s">
        <v>187</v>
      </c>
    </row>
    <row r="27" spans="1:22" s="381" customFormat="1" ht="76.7" customHeight="1" thickBot="1">
      <c r="A27" s="375"/>
      <c r="B27" s="376" t="s">
        <v>126</v>
      </c>
      <c r="C27" s="377">
        <v>41106896.280000001</v>
      </c>
      <c r="D27" s="377">
        <v>9360307.0099999998</v>
      </c>
      <c r="E27" s="377">
        <v>4922806.4800000004</v>
      </c>
      <c r="F27" s="378">
        <v>43256325</v>
      </c>
      <c r="G27" s="378">
        <v>15473944</v>
      </c>
      <c r="H27" s="378">
        <v>27782381</v>
      </c>
      <c r="I27" s="378">
        <v>436080</v>
      </c>
      <c r="J27" s="378">
        <v>39611544</v>
      </c>
      <c r="K27" s="378">
        <v>1237273</v>
      </c>
      <c r="L27" s="378">
        <v>0</v>
      </c>
      <c r="M27" s="378">
        <v>930068</v>
      </c>
      <c r="N27" s="378">
        <v>16169043</v>
      </c>
      <c r="O27" s="378">
        <v>21275160</v>
      </c>
      <c r="P27" s="378">
        <v>5009578</v>
      </c>
      <c r="Q27" s="378">
        <v>4566696</v>
      </c>
      <c r="R27" s="379">
        <v>23733462</v>
      </c>
      <c r="S27" s="378">
        <v>1835604</v>
      </c>
      <c r="T27" s="378">
        <v>1933000</v>
      </c>
      <c r="U27" s="380" t="e">
        <f>U6+U10+U13+U17+U18+U22+#REF!+U24+U25+U23</f>
        <v>#REF!</v>
      </c>
      <c r="V27" s="334"/>
    </row>
    <row r="28" spans="1:22" s="381" customFormat="1" ht="66" customHeight="1">
      <c r="A28" s="382"/>
      <c r="B28" s="383"/>
      <c r="C28" s="384"/>
      <c r="D28" s="384"/>
      <c r="E28" s="384"/>
      <c r="F28" s="385"/>
      <c r="G28" s="385"/>
      <c r="H28" s="385"/>
      <c r="I28" s="385"/>
      <c r="J28" s="385"/>
      <c r="K28" s="385"/>
      <c r="L28" s="385"/>
      <c r="M28" s="385"/>
      <c r="N28" s="385"/>
      <c r="O28" s="385"/>
      <c r="P28" s="385"/>
      <c r="Q28" s="385"/>
      <c r="R28" s="386"/>
      <c r="S28" s="385"/>
      <c r="T28" s="385"/>
      <c r="U28" s="387"/>
      <c r="V28" s="388"/>
    </row>
    <row r="29" spans="1:22" s="381" customFormat="1" ht="29.25" customHeight="1">
      <c r="A29" s="389" t="s">
        <v>216</v>
      </c>
      <c r="B29" s="389"/>
      <c r="C29" s="390"/>
      <c r="D29" s="384"/>
      <c r="E29" s="384"/>
      <c r="F29" s="385"/>
      <c r="G29" s="385"/>
      <c r="H29" s="385"/>
      <c r="I29" s="385"/>
      <c r="J29" s="385"/>
      <c r="K29" s="385"/>
      <c r="L29" s="385"/>
      <c r="M29" s="385"/>
      <c r="N29" s="385"/>
      <c r="O29" s="385"/>
      <c r="P29" s="385"/>
      <c r="Q29" s="385"/>
      <c r="R29" s="386"/>
      <c r="S29" s="385"/>
      <c r="T29" s="385"/>
      <c r="U29" s="387"/>
      <c r="V29" s="388"/>
    </row>
    <row r="30" spans="1:22" s="381" customFormat="1" ht="29.25" customHeight="1">
      <c r="A30" s="382"/>
      <c r="B30" s="383"/>
      <c r="C30" s="384"/>
      <c r="D30" s="384"/>
      <c r="E30" s="384"/>
      <c r="F30" s="385"/>
      <c r="G30" s="385"/>
      <c r="H30" s="385"/>
      <c r="I30" s="385"/>
      <c r="J30" s="385"/>
      <c r="K30" s="385"/>
      <c r="L30" s="385"/>
      <c r="M30" s="385"/>
      <c r="N30" s="385"/>
      <c r="O30" s="385"/>
      <c r="P30" s="385"/>
      <c r="Q30" s="385"/>
      <c r="R30" s="386"/>
      <c r="S30" s="385"/>
      <c r="T30" s="385"/>
      <c r="U30" s="387"/>
      <c r="V30" s="388"/>
    </row>
    <row r="31" spans="1:22" s="381" customFormat="1" ht="29.25" customHeight="1">
      <c r="A31" s="382"/>
      <c r="B31" s="383"/>
      <c r="C31" s="384"/>
      <c r="D31" s="384"/>
      <c r="E31" s="384"/>
      <c r="F31" s="385"/>
      <c r="G31" s="385"/>
      <c r="H31" s="385"/>
      <c r="I31" s="385"/>
      <c r="J31" s="385"/>
      <c r="K31" s="385"/>
      <c r="L31" s="385"/>
      <c r="M31" s="385"/>
      <c r="N31" s="385"/>
      <c r="O31" s="385"/>
      <c r="P31" s="385"/>
      <c r="Q31" s="385"/>
      <c r="R31" s="386"/>
      <c r="S31" s="385"/>
      <c r="T31" s="385"/>
      <c r="U31" s="387"/>
      <c r="V31" s="388"/>
    </row>
  </sheetData>
  <mergeCells count="18">
    <mergeCell ref="V8:V9"/>
    <mergeCell ref="V11:V12"/>
    <mergeCell ref="K4:O4"/>
    <mergeCell ref="P4:P5"/>
    <mergeCell ref="Q4:Q5"/>
    <mergeCell ref="R4:T4"/>
    <mergeCell ref="U4:U5"/>
    <mergeCell ref="V4:V5"/>
    <mergeCell ref="P1:V1"/>
    <mergeCell ref="P2:V2"/>
    <mergeCell ref="A3:V3"/>
    <mergeCell ref="A4:A5"/>
    <mergeCell ref="B4:B5"/>
    <mergeCell ref="C4:E4"/>
    <mergeCell ref="F4:F5"/>
    <mergeCell ref="G4:H4"/>
    <mergeCell ref="I4:I5"/>
    <mergeCell ref="J4:J5"/>
  </mergeCells>
  <printOptions horizontalCentered="1"/>
  <pageMargins left="0" right="0" top="0.51181102362204722" bottom="0.74803149606299213" header="0" footer="0.31496062992125984"/>
  <pageSetup paperSize="9" scale="22" orientation="landscape" r:id="rId1"/>
  <headerFooter>
    <oddHeader xml:space="preserve">&amp;L 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6</vt:i4>
      </vt:variant>
    </vt:vector>
  </HeadingPairs>
  <TitlesOfParts>
    <vt:vector size="9" baseType="lpstr">
      <vt:lpstr>Załącznik Nr 1</vt:lpstr>
      <vt:lpstr>Załącznik Nr 2</vt:lpstr>
      <vt:lpstr>Załącznik Nr 3</vt:lpstr>
      <vt:lpstr>'Załącznik Nr 1'!Obszar_wydruku</vt:lpstr>
      <vt:lpstr>'Załącznik Nr 2'!Obszar_wydruku</vt:lpstr>
      <vt:lpstr>'Załącznik Nr 3'!Obszar_wydruku</vt:lpstr>
      <vt:lpstr>'Załącznik Nr 1'!Tytuły_wydruku</vt:lpstr>
      <vt:lpstr>'Załącznik Nr 2'!Tytuły_wydruku</vt:lpstr>
      <vt:lpstr>'Załącznik Nr 3'!Tytuły_wydruku</vt:lpstr>
    </vt:vector>
  </TitlesOfParts>
  <Company>Kancelaria PAN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Teresa Kaszyńska</dc:creator>
  <cp:lastModifiedBy>Chrzanowicz Agnieszka</cp:lastModifiedBy>
  <cp:lastPrinted>2023-01-04T15:47:58Z</cp:lastPrinted>
  <dcterms:created xsi:type="dcterms:W3CDTF">2004-03-15T09:27:32Z</dcterms:created>
  <dcterms:modified xsi:type="dcterms:W3CDTF">2023-01-10T08:28:01Z</dcterms:modified>
</cp:coreProperties>
</file>