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KP\2022\ZARZĄDZENIA\Zarządzenie Nr 86 z dnia 17 listopada 2022-zmiana planu\Do publikacji\"/>
    </mc:Choice>
  </mc:AlternateContent>
  <xr:revisionPtr revIDLastSave="0" documentId="13_ncr:1_{E058D7C2-1347-4553-9BB3-6E3AF445FD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1" sheetId="25" r:id="rId1"/>
    <sheet name="Załącznik Nr 2" sheetId="26" r:id="rId2"/>
    <sheet name="Załącznik Nr 3" sheetId="27" r:id="rId3"/>
  </sheets>
  <definedNames>
    <definedName name="_xlnm.Print_Area" localSheetId="0">'Załącznik Nr 1'!$A$1:$M$24</definedName>
    <definedName name="_xlnm.Print_Area" localSheetId="1">'Załącznik Nr 2'!$A$1:$O$61</definedName>
    <definedName name="_xlnm.Print_Area" localSheetId="2">'Załącznik Nr 3'!$A$1:$V$30</definedName>
    <definedName name="_xlnm.Print_Titles" localSheetId="0">'Załącznik Nr 1'!$5:$6</definedName>
    <definedName name="_xlnm.Print_Titles" localSheetId="1">'Załącznik Nr 2'!$4:$5</definedName>
    <definedName name="_xlnm.Print_Titles" localSheetId="2">'Załącznik Nr 3'!$4:$5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4" i="27" l="1"/>
  <c r="U23" i="27"/>
  <c r="U13" i="27"/>
  <c r="U12" i="27"/>
  <c r="U6" i="27"/>
  <c r="U10" i="27" l="1"/>
  <c r="U21" i="27" l="1"/>
  <c r="U18" i="27" s="1"/>
  <c r="U17" i="27" s="1"/>
  <c r="U27" i="27" s="1"/>
</calcChain>
</file>

<file path=xl/sharedStrings.xml><?xml version="1.0" encoding="utf-8"?>
<sst xmlns="http://schemas.openxmlformats.org/spreadsheetml/2006/main" count="284" uniqueCount="218">
  <si>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</si>
  <si>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</si>
  <si>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</si>
  <si>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</si>
  <si>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</si>
  <si>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</si>
  <si>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</si>
  <si>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</si>
  <si>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</si>
  <si>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</si>
  <si>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</si>
  <si>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</si>
  <si>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</si>
  <si>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Działalność Prezesa, Wiceprezesów oraz Kanclerza Akademii</t>
  </si>
  <si>
    <t>Działalność Komisji do Spraw Etyki w Nauce</t>
  </si>
  <si>
    <t>Działalność Komisji Rewizyjnej</t>
  </si>
  <si>
    <t>Zakup towarów i usług</t>
  </si>
  <si>
    <t>z tego:</t>
  </si>
  <si>
    <t xml:space="preserve">Wynagrodzenia bezosobowe 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</si>
  <si>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</si>
  <si>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</si>
  <si>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</si>
  <si>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</si>
  <si>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</si>
  <si>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</si>
  <si>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</si>
  <si>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</si>
  <si>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</si>
  <si>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</si>
  <si>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</si>
  <si>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</si>
  <si>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</si>
  <si>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</si>
  <si>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</si>
  <si>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</si>
  <si>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</si>
  <si>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Działalność wydziałów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</si>
  <si>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</si>
  <si>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</si>
  <si>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</si>
  <si>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</si>
  <si>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</si>
  <si>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</si>
  <si>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</si>
  <si>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</si>
  <si>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</si>
  <si>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</si>
  <si>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</si>
  <si>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KOSZTY DZIAŁALNOŚCI STATUTOWEJ ORGANÓW AKADEMII I KORPORACJI UCZONYCH, z tego:</t>
  </si>
  <si>
    <t>Wydatki majątkowe</t>
  </si>
  <si>
    <t>Pozycja 
(nr w systemie ERP)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</si>
  <si>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</si>
  <si>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</si>
  <si>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</si>
  <si>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</si>
  <si>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</si>
  <si>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</si>
  <si>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</si>
  <si>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</si>
  <si>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</si>
  <si>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</si>
  <si>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</si>
  <si>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</si>
  <si>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</si>
  <si>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</si>
  <si>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</si>
  <si>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</si>
  <si>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</si>
  <si>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</si>
  <si>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</si>
  <si>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</si>
  <si>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</si>
  <si>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</si>
  <si>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</si>
  <si>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</si>
  <si>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</si>
  <si>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</si>
  <si>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</si>
  <si>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</si>
  <si>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</si>
  <si>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</si>
  <si>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</si>
  <si>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</si>
  <si>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</si>
  <si>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</si>
  <si>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</si>
  <si>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</si>
  <si>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</si>
  <si>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</si>
  <si>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</si>
  <si>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</si>
  <si>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</si>
  <si>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</si>
  <si>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</si>
  <si>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</si>
  <si>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</si>
  <si>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</si>
  <si>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</si>
  <si>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</si>
  <si>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</si>
  <si>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</si>
  <si>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</si>
  <si>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</si>
  <si>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</si>
  <si>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</si>
  <si>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</si>
  <si>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</si>
  <si>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</si>
  <si>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</si>
  <si>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ZADANIA OPERACYJNE REALIZOWANE  CENTRALNIE - FINANSOWANE Z DOTACJI w rozdz. 73010 - (w zł)</t>
  </si>
  <si>
    <t>Koszty organizacji posiedzeń Akademii Młodych Uczonych</t>
  </si>
  <si>
    <t>Zakup usług telefonii komórkowej</t>
  </si>
  <si>
    <t>Utrzymanie infrastruktury gospodarczej Korporacji</t>
  </si>
  <si>
    <t>Działalność komitetów naukowych</t>
  </si>
  <si>
    <t>Działalność komitetów problemowych i rad oraz komitetów narodowych</t>
  </si>
  <si>
    <t>Podatki i opłaty</t>
  </si>
  <si>
    <t>Zastępstwo procesowe i pełnomocnictwa notarialne</t>
  </si>
  <si>
    <r>
      <t xml:space="preserve">Koszty związane z  zatrudnieniem Kierownictwa PAN  </t>
    </r>
    <r>
      <rPr>
        <i/>
        <sz val="16"/>
        <rFont val="Arial"/>
        <family val="2"/>
        <charset val="238"/>
      </rPr>
      <t>(Prezes, Wiceprezesi, Kanclerz, Przewodniczący rad kuratorów ich zastępcy, Prezesi oddziałów)</t>
    </r>
  </si>
  <si>
    <t>Dyrektor 
Gabinetu Prezesa PAN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</si>
  <si>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</si>
  <si>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</si>
  <si>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</si>
  <si>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</si>
  <si>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Działalność statutowa oddziałów PAN</t>
  </si>
  <si>
    <t>Wyodrębnione zadania z zakresu upowszechniania i promocji działalności naukowej</t>
  </si>
  <si>
    <t>Zlecanie osobom trzecim wykonania usług  oraz wsparcie eksperckie</t>
  </si>
  <si>
    <t>RAZEM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</si>
  <si>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</si>
  <si>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t>11</t>
  </si>
  <si>
    <t>Planowane zobowiązania                            na                                   31-12-2022 r.</t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</si>
  <si>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</si>
  <si>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</si>
  <si>
    <t>Wynagrodzenia 
i pochodne</t>
  </si>
  <si>
    <t>18</t>
  </si>
  <si>
    <t>Program PASIFIC 
DOTACJA CELOWA NA WKŁAD WŁASNY</t>
  </si>
  <si>
    <t>Działalność Biura Komunikacji</t>
  </si>
  <si>
    <t>Dyrektor Biura Komunikacji</t>
  </si>
  <si>
    <t xml:space="preserve"> 16.30.4</t>
  </si>
  <si>
    <t>Promocja programu i konkursów - BK</t>
  </si>
  <si>
    <t xml:space="preserve"> 16.60.99</t>
  </si>
  <si>
    <t>Wynagrodzenia - BK</t>
  </si>
  <si>
    <t>§ 6560 inwestycje budowlane</t>
  </si>
  <si>
    <t>Zobowiązania                            na                                   01-01-2022 r.</t>
  </si>
  <si>
    <r>
      <t xml:space="preserve">Wydatki rozliczane w ciężar dotacji do uwzględnienia w planie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</si>
  <si>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2022r. </t>
  </si>
  <si>
    <r>
      <t xml:space="preserve">Wydatki rozliczane w ciężar dotacji do uwzględnienia w  planie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</si>
  <si>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2022 r. </t>
  </si>
  <si>
    <t xml:space="preserve">Załącznik Nr 1 do Zarządzenia Nr 59/2022 Kanclerza PAN   </t>
  </si>
  <si>
    <t xml:space="preserve">Załącznik Nr 2 do Zarządzenia Nr 59/2022 Kanclerza PAN   </t>
  </si>
  <si>
    <t>Środki przyznane innym podmiotom</t>
  </si>
  <si>
    <t>DOTACJA CELOWA NA KSZTAŁCENIE</t>
  </si>
  <si>
    <t xml:space="preserve">Warszawa, 17 listopada 2022 roku   </t>
  </si>
  <si>
    <t xml:space="preserve">Załącznik Nr 2 do Zarządzenia Nr 86/2022 Kanclerza PAN   </t>
  </si>
  <si>
    <t xml:space="preserve">Załącznik Nr 1 do Zarządzenia Nr 86/2022 Kanclerza PAN   </t>
  </si>
  <si>
    <t xml:space="preserve">Warszawa, 17 listopada 2022 roku                              </t>
  </si>
  <si>
    <t>Załącznik Nr 3 do Zarządzenia Nr 59/2022 Kanclerza PAN</t>
  </si>
  <si>
    <t>PLAN FINANSOWY DZIAŁALNOŚCI POZABUDŻETOWEJ AKADEMII - REALIZOWANY CENTRALNIE (w zł)</t>
  </si>
  <si>
    <r>
      <t>Pozycja (nr w systemie</t>
    </r>
    <r>
      <rPr>
        <b/>
        <sz val="20"/>
        <color theme="1"/>
        <rFont val="Czcionka tekstu podstawowego"/>
        <charset val="238"/>
      </rPr>
      <t xml:space="preserve"> ERP)</t>
    </r>
  </si>
  <si>
    <t>Planowany stan na 01.01.2022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</si>
  <si>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</si>
  <si>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</si>
  <si>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</si>
  <si>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</si>
  <si>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</si>
  <si>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31.12.2022 roku </t>
  </si>
  <si>
    <t xml:space="preserve">środki na sfinansowanie lub prefinansowanie </t>
  </si>
  <si>
    <t>Środki pieniężne</t>
  </si>
  <si>
    <t>Należności</t>
  </si>
  <si>
    <t>Zobowiązania</t>
  </si>
  <si>
    <t>przychody z prowadzonej działalności</t>
  </si>
  <si>
    <t>pozostałe przychody</t>
  </si>
  <si>
    <t>wynagrodzenia 
i pochodne</t>
  </si>
  <si>
    <t>pochodne</t>
  </si>
  <si>
    <t>podatki 
i opłaty</t>
  </si>
  <si>
    <t>zakup towarów 
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</si>
  <si>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</si>
  <si>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</si>
  <si>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</si>
  <si>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</si>
  <si>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</si>
  <si>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</si>
  <si>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</si>
  <si>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01-13</t>
  </si>
  <si>
    <t>Wsparcie naukowców z Ukrainy</t>
  </si>
  <si>
    <t>Dzierżawa i wynajem na potrzeby Akademii</t>
  </si>
  <si>
    <t>02-01</t>
  </si>
  <si>
    <t xml:space="preserve">Siedziba Stacji w Brukseli </t>
  </si>
  <si>
    <t>Kanclerz Akademii</t>
  </si>
  <si>
    <t>02-02</t>
  </si>
  <si>
    <t xml:space="preserve">Dobra,Furmańska, Karowa (dzierżawa) </t>
  </si>
  <si>
    <t>Bieżące gospodarowanie nieruchomościami</t>
  </si>
  <si>
    <t>03-01</t>
  </si>
  <si>
    <t>Zadania realizowane przez Zespół Gospodarczy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</si>
  <si>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</si>
  <si>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</si>
  <si>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</si>
  <si>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</si>
  <si>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</si>
  <si>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</si>
  <si>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koszty bieżące</t>
    </r>
    <r>
      <rPr>
        <sz val="24"/>
        <color indexed="8"/>
        <rFont val="Czcionka tekstu podstawowego"/>
        <charset val="238"/>
      </rPr>
      <t xml:space="preserve">) </t>
    </r>
    <r>
      <rPr>
        <b/>
        <sz val="24"/>
        <color indexed="8"/>
        <rFont val="Czcionka tekstu podstawowego"/>
        <charset val="238"/>
      </rPr>
      <t xml:space="preserve">i inwestycje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wydatki majątkowe</t>
    </r>
    <r>
      <rPr>
        <sz val="24"/>
        <color indexed="8"/>
        <rFont val="Czcionka tekstu podstawowego"/>
        <charset val="238"/>
      </rPr>
      <t>)</t>
    </r>
  </si>
  <si>
    <t>Pozostałe zadania koordynowane na szczeblu centralnym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</si>
  <si>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</si>
  <si>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</si>
  <si>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</si>
  <si>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</si>
  <si>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</si>
  <si>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</si>
  <si>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</si>
  <si>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</si>
  <si>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</si>
  <si>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</si>
  <si>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</si>
  <si>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</si>
  <si>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</si>
  <si>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99-03</t>
  </si>
  <si>
    <t xml:space="preserve">Środki na finansowanie zwrotnej pomocy  dla instytutów naukowych  </t>
  </si>
  <si>
    <t xml:space="preserve">Warszawa, 17 listopada 2022 roku     </t>
  </si>
  <si>
    <t>Załącznik Nr 3 do Zarządzenia Nr 86/2022 Kanclerza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</si>
</sst>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z_ł_-;\-* #,##0.00\ _z_ł_-;_-* &quot;-&quot;??\ _z_ł_-;_-@_-"/>
    <numFmt numFmtId="165" formatCode="#,##0.0"/>
    <numFmt numFmtId="166" formatCode="#,##0_ ;[Red]\-#,##0\ "/>
    <numFmt numFmtId="167" formatCode="#,##0.00_ ;[Red]\-#,##0.00\ "/>
    <numFmt numFmtId="168" formatCode="_-* #,##0_-;\-* #,##0_-;_-* &quot;-&quot;??_-;_-@_-"/>
  </numFmts>
  <fonts count="68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b/>
      <sz val="12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20"/>
      <color indexed="8"/>
      <name val="Arial"/>
      <family val="2"/>
      <charset val="238"/>
    </font>
    <font>
      <b/>
      <sz val="36"/>
      <color theme="1"/>
      <name val="Calibri"/>
      <family val="2"/>
      <charset val="238"/>
      <scheme val="minor"/>
    </font>
    <font>
      <sz val="20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i/>
      <sz val="20"/>
      <color indexed="8"/>
      <name val="Czcionka tekstu podstawowego"/>
      <charset val="238"/>
    </font>
    <font>
      <sz val="20"/>
      <color indexed="8"/>
      <name val="Czcionka tekstu podstawowego"/>
      <charset val="238"/>
    </font>
    <font>
      <i/>
      <sz val="20"/>
      <color indexed="30"/>
      <name val="Czcionka tekstu podstawowego"/>
      <charset val="238"/>
    </font>
    <font>
      <b/>
      <sz val="24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4"/>
      <color theme="1"/>
      <name val="Czcionka tekstu podstawowego"/>
      <charset val="238"/>
    </font>
    <font>
      <sz val="26"/>
      <color theme="1"/>
      <name val="Czcionka tekstu podstawowego"/>
      <charset val="238"/>
    </font>
    <font>
      <b/>
      <sz val="26"/>
      <color theme="1"/>
      <name val="Czcionka tekstu podstawowego"/>
      <charset val="238"/>
    </font>
    <font>
      <sz val="26"/>
      <color indexed="8"/>
      <name val="Czcionka tekstu podstawowego"/>
      <charset val="238"/>
    </font>
    <font>
      <sz val="26"/>
      <color indexed="30"/>
      <name val="Czcionka tekstu podstawowego"/>
      <charset val="238"/>
    </font>
    <font>
      <sz val="26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24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b/>
      <sz val="26"/>
      <color rgb="FFFF0000"/>
      <name val="Czcionka tekstu podstawowego"/>
      <charset val="238"/>
    </font>
    <font>
      <i/>
      <sz val="26"/>
      <color indexed="8"/>
      <name val="Czcionka tekstu podstawowego"/>
      <charset val="238"/>
    </font>
    <font>
      <i/>
      <sz val="26"/>
      <color indexed="30"/>
      <name val="Czcionka tekstu podstawowego"/>
      <charset val="238"/>
    </font>
    <font>
      <sz val="26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sz val="24"/>
      <color indexed="8"/>
      <name val="Czcionka tekstu podstawowego"/>
      <charset val="238"/>
    </font>
    <font>
      <i/>
      <sz val="24"/>
      <color indexed="8"/>
      <name val="Czcionka tekstu podstawowego"/>
      <charset val="238"/>
    </font>
    <font>
      <b/>
      <i/>
      <sz val="26"/>
      <color indexed="8"/>
      <name val="Czcionka tekstu podstawowego"/>
      <charset val="238"/>
    </font>
    <font>
      <b/>
      <i/>
      <sz val="26"/>
      <color indexed="30"/>
      <name val="Czcionka tekstu podstawowego"/>
      <charset val="238"/>
    </font>
    <font>
      <b/>
      <sz val="24"/>
      <color theme="1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26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  <font>
      <sz val="11"/>
      <color indexed="8"/>
      <name val="Czcionka tekstu podstawowego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5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2" fillId="0" borderId="0"/>
    <xf numFmtId="43" fontId="29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396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165" fontId="14" fillId="0" borderId="0" xfId="0" applyNumberFormat="1" applyFont="1"/>
    <xf numFmtId="165" fontId="0" fillId="0" borderId="0" xfId="0" applyNumberFormat="1"/>
    <xf numFmtId="0" fontId="12" fillId="0" borderId="0" xfId="6"/>
    <xf numFmtId="3" fontId="12" fillId="0" borderId="0" xfId="6" applyNumberFormat="1"/>
    <xf numFmtId="3" fontId="14" fillId="0" borderId="0" xfId="6" applyNumberFormat="1" applyFont="1"/>
    <xf numFmtId="0" fontId="12" fillId="0" borderId="0" xfId="6" applyAlignment="1">
      <alignment horizontal="center"/>
    </xf>
    <xf numFmtId="0" fontId="17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7" fillId="5" borderId="43" xfId="6" applyFont="1" applyFill="1" applyBorder="1" applyAlignment="1">
      <alignment horizontal="center" vertical="center" wrapText="1"/>
    </xf>
    <xf numFmtId="0" fontId="5" fillId="0" borderId="48" xfId="6" quotePrefix="1" applyFont="1" applyBorder="1" applyAlignment="1">
      <alignment horizontal="center" vertical="center"/>
    </xf>
    <xf numFmtId="0" fontId="13" fillId="0" borderId="0" xfId="6" applyFont="1" applyAlignment="1">
      <alignment vertical="center"/>
    </xf>
    <xf numFmtId="0" fontId="12" fillId="0" borderId="0" xfId="6" applyAlignment="1">
      <alignment vertical="center"/>
    </xf>
    <xf numFmtId="0" fontId="21" fillId="5" borderId="43" xfId="6" applyFont="1" applyFill="1" applyBorder="1" applyAlignment="1">
      <alignment horizontal="center" vertical="center"/>
    </xf>
    <xf numFmtId="0" fontId="4" fillId="2" borderId="14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6" borderId="44" xfId="6" applyFont="1" applyFill="1" applyBorder="1" applyAlignment="1">
      <alignment horizontal="left" vertical="center" wrapText="1" indent="1"/>
    </xf>
    <xf numFmtId="0" fontId="4" fillId="2" borderId="34" xfId="6" quotePrefix="1" applyFont="1" applyFill="1" applyBorder="1" applyAlignment="1">
      <alignment horizontal="center" vertical="center"/>
    </xf>
    <xf numFmtId="0" fontId="4" fillId="0" borderId="51" xfId="6" applyFont="1" applyBorder="1" applyAlignment="1">
      <alignment horizontal="left" vertical="center" wrapText="1" indent="1"/>
    </xf>
    <xf numFmtId="0" fontId="4" fillId="0" borderId="0" xfId="6" applyFont="1" applyAlignment="1">
      <alignment horizontal="center" vertical="center" wrapText="1"/>
    </xf>
    <xf numFmtId="3" fontId="4" fillId="7" borderId="2" xfId="6" applyNumberFormat="1" applyFont="1" applyFill="1" applyBorder="1" applyAlignment="1">
      <alignment horizontal="center" vertical="center" wrapText="1"/>
    </xf>
    <xf numFmtId="0" fontId="17" fillId="5" borderId="48" xfId="6" applyFont="1" applyFill="1" applyBorder="1" applyAlignment="1">
      <alignment vertical="center" wrapText="1"/>
    </xf>
    <xf numFmtId="0" fontId="4" fillId="0" borderId="54" xfId="6" applyFont="1" applyBorder="1" applyAlignment="1">
      <alignment horizontal="left" vertical="center" wrapText="1" indent="1"/>
    </xf>
    <xf numFmtId="0" fontId="13" fillId="2" borderId="0" xfId="0" applyFont="1" applyFill="1" applyAlignment="1">
      <alignment horizontal="center" vertical="center"/>
    </xf>
    <xf numFmtId="4" fontId="13" fillId="2" borderId="0" xfId="0" applyNumberFormat="1" applyFont="1" applyFill="1" applyAlignment="1">
      <alignment horizontal="right" vertical="center"/>
    </xf>
    <xf numFmtId="165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Alignment="1">
      <alignment vertical="center"/>
    </xf>
    <xf numFmtId="3" fontId="22" fillId="0" borderId="0" xfId="6" applyNumberFormat="1" applyFont="1" applyAlignment="1">
      <alignment horizontal="right"/>
    </xf>
    <xf numFmtId="0" fontId="4" fillId="0" borderId="49" xfId="6" applyFont="1" applyBorder="1" applyAlignment="1">
      <alignment horizontal="left" vertical="center" wrapText="1" indent="1"/>
    </xf>
    <xf numFmtId="0" fontId="17" fillId="4" borderId="19" xfId="6" applyFont="1" applyFill="1" applyBorder="1" applyAlignment="1">
      <alignment horizontal="center" vertical="center" wrapText="1"/>
    </xf>
    <xf numFmtId="0" fontId="19" fillId="0" borderId="17" xfId="6" applyFont="1" applyBorder="1" applyAlignment="1">
      <alignment vertical="center" wrapText="1"/>
    </xf>
    <xf numFmtId="3" fontId="17" fillId="2" borderId="0" xfId="6" applyNumberFormat="1" applyFont="1" applyFill="1" applyAlignment="1">
      <alignment horizontal="right" vertical="center" wrapText="1" indent="1"/>
    </xf>
    <xf numFmtId="0" fontId="17" fillId="2" borderId="0" xfId="6" applyFont="1" applyFill="1" applyAlignment="1">
      <alignment horizontal="left" vertical="center" wrapText="1" indent="1"/>
    </xf>
    <xf numFmtId="0" fontId="19" fillId="0" borderId="0" xfId="6" applyFont="1" applyAlignment="1">
      <alignment vertical="center" wrapText="1"/>
    </xf>
    <xf numFmtId="3" fontId="7" fillId="0" borderId="19" xfId="6" applyNumberFormat="1" applyFont="1" applyBorder="1" applyAlignment="1">
      <alignment horizontal="center" vertical="center" wrapText="1"/>
    </xf>
    <xf numFmtId="0" fontId="17" fillId="5" borderId="16" xfId="6" applyFont="1" applyFill="1" applyBorder="1" applyAlignment="1">
      <alignment horizontal="center" vertical="center"/>
    </xf>
    <xf numFmtId="0" fontId="17" fillId="5" borderId="44" xfId="6" applyFont="1" applyFill="1" applyBorder="1" applyAlignment="1">
      <alignment horizontal="left" vertical="center" wrapText="1" indent="1"/>
    </xf>
    <xf numFmtId="0" fontId="17" fillId="5" borderId="47" xfId="6" applyFont="1" applyFill="1" applyBorder="1" applyAlignment="1">
      <alignment horizontal="left" vertical="center" wrapText="1" indent="1"/>
    </xf>
    <xf numFmtId="0" fontId="4" fillId="0" borderId="51" xfId="6" applyFont="1" applyBorder="1" applyAlignment="1">
      <alignment horizontal="left" vertical="center" indent="1"/>
    </xf>
    <xf numFmtId="0" fontId="4" fillId="0" borderId="55" xfId="6" applyFont="1" applyBorder="1" applyAlignment="1">
      <alignment horizontal="left" vertical="center" indent="1"/>
    </xf>
    <xf numFmtId="0" fontId="4" fillId="0" borderId="57" xfId="6" applyFont="1" applyBorder="1" applyAlignment="1">
      <alignment horizontal="left" vertical="center" indent="1"/>
    </xf>
    <xf numFmtId="3" fontId="25" fillId="0" borderId="5" xfId="6" applyNumberFormat="1" applyFont="1" applyBorder="1" applyAlignment="1">
      <alignment horizontal="right" vertical="center" indent="1"/>
    </xf>
    <xf numFmtId="3" fontId="25" fillId="0" borderId="31" xfId="6" applyNumberFormat="1" applyFont="1" applyBorder="1" applyAlignment="1">
      <alignment horizontal="right" vertical="center" indent="1"/>
    </xf>
    <xf numFmtId="3" fontId="25" fillId="2" borderId="31" xfId="6" applyNumberFormat="1" applyFont="1" applyFill="1" applyBorder="1" applyAlignment="1">
      <alignment horizontal="right" vertical="center" indent="1"/>
    </xf>
    <xf numFmtId="3" fontId="24" fillId="5" borderId="46" xfId="6" applyNumberFormat="1" applyFont="1" applyFill="1" applyBorder="1" applyAlignment="1">
      <alignment horizontal="right" vertical="center" wrapText="1" indent="1"/>
    </xf>
    <xf numFmtId="3" fontId="24" fillId="5" borderId="45" xfId="6" applyNumberFormat="1" applyFont="1" applyFill="1" applyBorder="1" applyAlignment="1">
      <alignment horizontal="right" vertical="center" wrapText="1" indent="1"/>
    </xf>
    <xf numFmtId="3" fontId="25" fillId="0" borderId="37" xfId="6" applyNumberFormat="1" applyFont="1" applyBorder="1" applyAlignment="1">
      <alignment horizontal="right" vertical="center" indent="1"/>
    </xf>
    <xf numFmtId="3" fontId="25" fillId="2" borderId="7" xfId="6" applyNumberFormat="1" applyFont="1" applyFill="1" applyBorder="1" applyAlignment="1">
      <alignment horizontal="right" vertical="center" indent="1"/>
    </xf>
    <xf numFmtId="3" fontId="25" fillId="0" borderId="46" xfId="6" applyNumberFormat="1" applyFont="1" applyBorder="1" applyAlignment="1">
      <alignment horizontal="right" vertical="center" indent="1"/>
    </xf>
    <xf numFmtId="3" fontId="24" fillId="6" borderId="9" xfId="6" applyNumberFormat="1" applyFont="1" applyFill="1" applyBorder="1" applyAlignment="1">
      <alignment horizontal="right" vertical="center" indent="1"/>
    </xf>
    <xf numFmtId="3" fontId="25" fillId="2" borderId="33" xfId="6" applyNumberFormat="1" applyFont="1" applyFill="1" applyBorder="1" applyAlignment="1">
      <alignment horizontal="right" vertical="center" indent="1"/>
    </xf>
    <xf numFmtId="3" fontId="25" fillId="0" borderId="33" xfId="6" applyNumberFormat="1" applyFont="1" applyBorder="1" applyAlignment="1">
      <alignment horizontal="right" vertical="center" indent="1"/>
    </xf>
    <xf numFmtId="3" fontId="25" fillId="0" borderId="39" xfId="6" applyNumberFormat="1" applyFont="1" applyBorder="1" applyAlignment="1">
      <alignment horizontal="right" vertical="center" indent="1"/>
    </xf>
    <xf numFmtId="3" fontId="24" fillId="5" borderId="8" xfId="6" applyNumberFormat="1" applyFont="1" applyFill="1" applyBorder="1" applyAlignment="1">
      <alignment horizontal="right" vertical="center" indent="1"/>
    </xf>
    <xf numFmtId="3" fontId="24" fillId="5" borderId="12" xfId="6" applyNumberFormat="1" applyFont="1" applyFill="1" applyBorder="1" applyAlignment="1">
      <alignment horizontal="right" vertical="center" indent="1"/>
    </xf>
    <xf numFmtId="3" fontId="24" fillId="5" borderId="9" xfId="6" applyNumberFormat="1" applyFont="1" applyFill="1" applyBorder="1" applyAlignment="1">
      <alignment horizontal="right" vertical="center" indent="1"/>
    </xf>
    <xf numFmtId="3" fontId="24" fillId="5" borderId="13" xfId="6" applyNumberFormat="1" applyFont="1" applyFill="1" applyBorder="1" applyAlignment="1">
      <alignment horizontal="right" vertical="center" indent="1"/>
    </xf>
    <xf numFmtId="3" fontId="25" fillId="0" borderId="7" xfId="6" applyNumberFormat="1" applyFont="1" applyBorder="1" applyAlignment="1">
      <alignment horizontal="right" vertical="center" indent="1"/>
    </xf>
    <xf numFmtId="3" fontId="25" fillId="2" borderId="23" xfId="6" applyNumberFormat="1" applyFont="1" applyFill="1" applyBorder="1" applyAlignment="1">
      <alignment horizontal="right" vertical="center" indent="1"/>
    </xf>
    <xf numFmtId="3" fontId="24" fillId="4" borderId="9" xfId="6" applyNumberFormat="1" applyFont="1" applyFill="1" applyBorder="1" applyAlignment="1">
      <alignment horizontal="right" vertical="center" wrapText="1" indent="1"/>
    </xf>
    <xf numFmtId="3" fontId="24" fillId="4" borderId="13" xfId="6" applyNumberFormat="1" applyFont="1" applyFill="1" applyBorder="1" applyAlignment="1">
      <alignment horizontal="right" vertical="center" wrapText="1" indent="1"/>
    </xf>
    <xf numFmtId="3" fontId="25" fillId="0" borderId="38" xfId="6" applyNumberFormat="1" applyFont="1" applyBorder="1" applyAlignment="1">
      <alignment horizontal="right" vertical="center" indent="1"/>
    </xf>
    <xf numFmtId="3" fontId="25" fillId="0" borderId="28" xfId="6" applyNumberFormat="1" applyFont="1" applyBorder="1" applyAlignment="1">
      <alignment horizontal="right" vertical="center" indent="1"/>
    </xf>
    <xf numFmtId="3" fontId="25" fillId="0" borderId="32" xfId="6" applyNumberFormat="1" applyFont="1" applyBorder="1" applyAlignment="1">
      <alignment horizontal="right" vertical="center" indent="1"/>
    </xf>
    <xf numFmtId="3" fontId="25" fillId="2" borderId="8" xfId="6" applyNumberFormat="1" applyFont="1" applyFill="1" applyBorder="1" applyAlignment="1">
      <alignment horizontal="right" vertical="center" indent="1"/>
    </xf>
    <xf numFmtId="3" fontId="25" fillId="2" borderId="12" xfId="6" applyNumberFormat="1" applyFont="1" applyFill="1" applyBorder="1" applyAlignment="1">
      <alignment horizontal="right" vertical="center" indent="1"/>
    </xf>
    <xf numFmtId="3" fontId="25" fillId="2" borderId="37" xfId="6" applyNumberFormat="1" applyFont="1" applyFill="1" applyBorder="1" applyAlignment="1">
      <alignment horizontal="right" vertical="center" indent="1"/>
    </xf>
    <xf numFmtId="3" fontId="25" fillId="2" borderId="32" xfId="6" applyNumberFormat="1" applyFont="1" applyFill="1" applyBorder="1" applyAlignment="1">
      <alignment horizontal="right" vertical="center" indent="1"/>
    </xf>
    <xf numFmtId="3" fontId="25" fillId="0" borderId="35" xfId="6" applyNumberFormat="1" applyFont="1" applyBorder="1" applyAlignment="1">
      <alignment horizontal="right" vertical="center" indent="1"/>
    </xf>
    <xf numFmtId="3" fontId="25" fillId="0" borderId="29" xfId="6" applyNumberFormat="1" applyFont="1" applyBorder="1" applyAlignment="1">
      <alignment horizontal="right" vertical="center" indent="1"/>
    </xf>
    <xf numFmtId="3" fontId="25" fillId="0" borderId="36" xfId="6" applyNumberFormat="1" applyFont="1" applyBorder="1" applyAlignment="1">
      <alignment horizontal="right" vertical="center" indent="1"/>
    </xf>
    <xf numFmtId="3" fontId="25" fillId="0" borderId="8" xfId="6" applyNumberFormat="1" applyFont="1" applyBorder="1" applyAlignment="1">
      <alignment horizontal="right" vertical="center" indent="1"/>
    </xf>
    <xf numFmtId="3" fontId="25" fillId="0" borderId="45" xfId="6" applyNumberFormat="1" applyFont="1" applyBorder="1" applyAlignment="1">
      <alignment horizontal="right" vertical="center" indent="1"/>
    </xf>
    <xf numFmtId="3" fontId="7" fillId="9" borderId="19" xfId="6" applyNumberFormat="1" applyFont="1" applyFill="1" applyBorder="1" applyAlignment="1">
      <alignment horizontal="center" vertical="center" wrapText="1"/>
    </xf>
    <xf numFmtId="0" fontId="4" fillId="0" borderId="59" xfId="6" applyFont="1" applyBorder="1" applyAlignment="1">
      <alignment horizontal="left" vertical="center" indent="1"/>
    </xf>
    <xf numFmtId="3" fontId="7" fillId="0" borderId="40" xfId="6" applyNumberFormat="1" applyFont="1" applyBorder="1" applyAlignment="1">
      <alignment horizontal="center" vertical="center" wrapText="1"/>
    </xf>
    <xf numFmtId="3" fontId="7" fillId="0" borderId="34" xfId="6" applyNumberFormat="1" applyFont="1" applyBorder="1" applyAlignment="1">
      <alignment horizontal="center" vertical="center" wrapText="1"/>
    </xf>
    <xf numFmtId="0" fontId="5" fillId="0" borderId="52" xfId="6" quotePrefix="1" applyFont="1" applyBorder="1" applyAlignment="1">
      <alignment horizontal="center" vertical="center"/>
    </xf>
    <xf numFmtId="49" fontId="4" fillId="0" borderId="52" xfId="6" applyNumberFormat="1" applyFont="1" applyBorder="1" applyAlignment="1">
      <alignment horizontal="center" vertical="center"/>
    </xf>
    <xf numFmtId="49" fontId="4" fillId="0" borderId="15" xfId="6" applyNumberFormat="1" applyFont="1" applyBorder="1" applyAlignment="1">
      <alignment horizontal="center" vertical="center"/>
    </xf>
    <xf numFmtId="49" fontId="4" fillId="0" borderId="64" xfId="6" applyNumberFormat="1" applyFont="1" applyBorder="1" applyAlignment="1">
      <alignment horizontal="center" vertical="center"/>
    </xf>
    <xf numFmtId="49" fontId="4" fillId="0" borderId="60" xfId="6" applyNumberFormat="1" applyFont="1" applyBorder="1" applyAlignment="1">
      <alignment horizontal="center" vertical="center"/>
    </xf>
    <xf numFmtId="49" fontId="7" fillId="6" borderId="43" xfId="6" applyNumberFormat="1" applyFont="1" applyFill="1" applyBorder="1" applyAlignment="1">
      <alignment horizontal="center" vertical="center"/>
    </xf>
    <xf numFmtId="3" fontId="25" fillId="0" borderId="42" xfId="6" applyNumberFormat="1" applyFont="1" applyBorder="1" applyAlignment="1">
      <alignment horizontal="right" vertical="center" indent="1"/>
    </xf>
    <xf numFmtId="3" fontId="17" fillId="5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Border="1" applyAlignment="1">
      <alignment vertical="center" wrapText="1"/>
    </xf>
    <xf numFmtId="3" fontId="7" fillId="0" borderId="19" xfId="6" applyNumberFormat="1" applyFont="1" applyBorder="1" applyAlignment="1">
      <alignment vertical="center" wrapText="1"/>
    </xf>
    <xf numFmtId="49" fontId="4" fillId="0" borderId="43" xfId="6" applyNumberFormat="1" applyFont="1" applyBorder="1" applyAlignment="1">
      <alignment horizontal="center" vertical="center"/>
    </xf>
    <xf numFmtId="0" fontId="4" fillId="0" borderId="44" xfId="6" applyFont="1" applyBorder="1" applyAlignment="1">
      <alignment horizontal="left" vertical="center" indent="1"/>
    </xf>
    <xf numFmtId="3" fontId="25" fillId="0" borderId="9" xfId="6" applyNumberFormat="1" applyFont="1" applyBorder="1" applyAlignment="1">
      <alignment horizontal="right" vertical="center" indent="1"/>
    </xf>
    <xf numFmtId="3" fontId="25" fillId="0" borderId="13" xfId="6" applyNumberFormat="1" applyFont="1" applyBorder="1" applyAlignment="1">
      <alignment horizontal="right" vertical="center" indent="1"/>
    </xf>
    <xf numFmtId="3" fontId="25" fillId="0" borderId="58" xfId="6" applyNumberFormat="1" applyFont="1" applyBorder="1" applyAlignment="1">
      <alignment horizontal="right" vertical="center" indent="1"/>
    </xf>
    <xf numFmtId="3" fontId="23" fillId="0" borderId="0" xfId="6" applyNumberFormat="1" applyFont="1" applyAlignment="1">
      <alignment vertical="top"/>
    </xf>
    <xf numFmtId="3" fontId="7" fillId="0" borderId="41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3" fontId="7" fillId="5" borderId="3" xfId="6" applyNumberFormat="1" applyFont="1" applyFill="1" applyBorder="1" applyAlignment="1">
      <alignment horizontal="center" vertical="center" wrapText="1"/>
    </xf>
    <xf numFmtId="3" fontId="7" fillId="5" borderId="19" xfId="6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7" fillId="5" borderId="3" xfId="0" quotePrefix="1" applyFont="1" applyFill="1" applyBorder="1" applyAlignment="1">
      <alignment horizontal="center" vertical="center"/>
    </xf>
    <xf numFmtId="3" fontId="17" fillId="5" borderId="3" xfId="0" applyNumberFormat="1" applyFont="1" applyFill="1" applyBorder="1" applyAlignment="1">
      <alignment horizontal="left" vertical="center" wrapText="1" indent="1"/>
    </xf>
    <xf numFmtId="3" fontId="19" fillId="0" borderId="63" xfId="0" applyNumberFormat="1" applyFont="1" applyBorder="1" applyAlignment="1">
      <alignment horizontal="center" vertical="center" wrapText="1"/>
    </xf>
    <xf numFmtId="3" fontId="17" fillId="0" borderId="22" xfId="0" applyNumberFormat="1" applyFont="1" applyBorder="1" applyAlignment="1">
      <alignment horizontal="center" vertical="center" wrapText="1"/>
    </xf>
    <xf numFmtId="0" fontId="17" fillId="7" borderId="19" xfId="0" quotePrefix="1" applyFont="1" applyFill="1" applyBorder="1" applyAlignment="1">
      <alignment horizontal="center" vertical="center"/>
    </xf>
    <xf numFmtId="3" fontId="17" fillId="7" borderId="26" xfId="0" applyNumberFormat="1" applyFont="1" applyFill="1" applyBorder="1" applyAlignment="1">
      <alignment horizontal="center" vertical="center" wrapText="1"/>
    </xf>
    <xf numFmtId="3" fontId="17" fillId="3" borderId="21" xfId="0" applyNumberFormat="1" applyFont="1" applyFill="1" applyBorder="1" applyAlignment="1">
      <alignment vertical="center"/>
    </xf>
    <xf numFmtId="0" fontId="4" fillId="0" borderId="16" xfId="6" quotePrefix="1" applyFont="1" applyBorder="1" applyAlignment="1">
      <alignment horizontal="center" vertical="center"/>
    </xf>
    <xf numFmtId="3" fontId="4" fillId="0" borderId="54" xfId="6" applyNumberFormat="1" applyFont="1" applyBorder="1" applyAlignment="1">
      <alignment horizontal="left" vertical="center" indent="1"/>
    </xf>
    <xf numFmtId="3" fontId="25" fillId="0" borderId="12" xfId="6" applyNumberFormat="1" applyFont="1" applyBorder="1" applyAlignment="1">
      <alignment horizontal="right" vertical="center" indent="1"/>
    </xf>
    <xf numFmtId="0" fontId="4" fillId="0" borderId="54" xfId="6" applyFont="1" applyBorder="1" applyAlignment="1">
      <alignment horizontal="left" vertical="center" indent="1"/>
    </xf>
    <xf numFmtId="0" fontId="4" fillId="0" borderId="3" xfId="6" quotePrefix="1" applyFont="1" applyBorder="1" applyAlignment="1">
      <alignment horizontal="center" vertical="center"/>
    </xf>
    <xf numFmtId="0" fontId="4" fillId="0" borderId="43" xfId="6" quotePrefix="1" applyFont="1" applyBorder="1" applyAlignment="1">
      <alignment horizontal="center" vertical="center"/>
    </xf>
    <xf numFmtId="0" fontId="4" fillId="0" borderId="16" xfId="6" applyFont="1" applyBorder="1" applyAlignment="1">
      <alignment horizontal="center" vertical="center"/>
    </xf>
    <xf numFmtId="0" fontId="4" fillId="0" borderId="43" xfId="6" applyFont="1" applyBorder="1" applyAlignment="1">
      <alignment horizontal="center" vertical="center" wrapText="1"/>
    </xf>
    <xf numFmtId="0" fontId="4" fillId="0" borderId="44" xfId="6" applyFont="1" applyBorder="1" applyAlignment="1">
      <alignment horizontal="left" vertical="center" wrapText="1" indent="1"/>
    </xf>
    <xf numFmtId="0" fontId="19" fillId="10" borderId="3" xfId="0" quotePrefix="1" applyFont="1" applyFill="1" applyBorder="1" applyAlignment="1">
      <alignment horizontal="center" vertical="center"/>
    </xf>
    <xf numFmtId="3" fontId="19" fillId="10" borderId="3" xfId="0" applyNumberFormat="1" applyFont="1" applyFill="1" applyBorder="1" applyAlignment="1">
      <alignment horizontal="left" vertical="center" wrapText="1" indent="1"/>
    </xf>
    <xf numFmtId="0" fontId="19" fillId="10" borderId="3" xfId="0" applyFont="1" applyFill="1" applyBorder="1" applyAlignment="1">
      <alignment horizontal="left" vertical="center" indent="1"/>
    </xf>
    <xf numFmtId="0" fontId="19" fillId="10" borderId="19" xfId="0" applyFont="1" applyFill="1" applyBorder="1" applyAlignment="1">
      <alignment horizontal="center" vertical="center"/>
    </xf>
    <xf numFmtId="49" fontId="19" fillId="10" borderId="1" xfId="0" applyNumberFormat="1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horizontal="left" vertical="center" wrapText="1" indent="1"/>
    </xf>
    <xf numFmtId="0" fontId="19" fillId="0" borderId="19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center" wrapText="1" indent="1"/>
    </xf>
    <xf numFmtId="3" fontId="26" fillId="5" borderId="8" xfId="0" applyNumberFormat="1" applyFont="1" applyFill="1" applyBorder="1" applyAlignment="1">
      <alignment horizontal="right" vertical="center" indent="1"/>
    </xf>
    <xf numFmtId="3" fontId="26" fillId="5" borderId="12" xfId="0" applyNumberFormat="1" applyFont="1" applyFill="1" applyBorder="1" applyAlignment="1">
      <alignment horizontal="right" vertical="center" indent="1"/>
    </xf>
    <xf numFmtId="3" fontId="27" fillId="0" borderId="8" xfId="0" applyNumberFormat="1" applyFont="1" applyBorder="1" applyAlignment="1">
      <alignment horizontal="right" vertical="center" indent="1"/>
    </xf>
    <xf numFmtId="3" fontId="27" fillId="0" borderId="12" xfId="0" applyNumberFormat="1" applyFont="1" applyBorder="1" applyAlignment="1">
      <alignment horizontal="right" vertical="center" indent="1"/>
    </xf>
    <xf numFmtId="3" fontId="26" fillId="3" borderId="18" xfId="0" applyNumberFormat="1" applyFont="1" applyFill="1" applyBorder="1" applyAlignment="1">
      <alignment horizontal="right" vertical="center" indent="1"/>
    </xf>
    <xf numFmtId="3" fontId="26" fillId="3" borderId="9" xfId="0" applyNumberFormat="1" applyFont="1" applyFill="1" applyBorder="1" applyAlignment="1">
      <alignment horizontal="right" vertical="center" indent="1"/>
    </xf>
    <xf numFmtId="3" fontId="25" fillId="2" borderId="5" xfId="6" applyNumberFormat="1" applyFont="1" applyFill="1" applyBorder="1" applyAlignment="1">
      <alignment horizontal="right" vertical="center" indent="1"/>
    </xf>
    <xf numFmtId="3" fontId="25" fillId="2" borderId="38" xfId="6" applyNumberFormat="1" applyFont="1" applyFill="1" applyBorder="1" applyAlignment="1">
      <alignment horizontal="right" vertical="center" indent="1"/>
    </xf>
    <xf numFmtId="4" fontId="26" fillId="5" borderId="8" xfId="0" applyNumberFormat="1" applyFont="1" applyFill="1" applyBorder="1" applyAlignment="1">
      <alignment horizontal="right" vertical="center" indent="1"/>
    </xf>
    <xf numFmtId="4" fontId="27" fillId="0" borderId="8" xfId="0" applyNumberFormat="1" applyFont="1" applyBorder="1" applyAlignment="1">
      <alignment horizontal="right" vertical="center" indent="1"/>
    </xf>
    <xf numFmtId="4" fontId="26" fillId="3" borderId="18" xfId="0" applyNumberFormat="1" applyFont="1" applyFill="1" applyBorder="1" applyAlignment="1">
      <alignment horizontal="right" vertical="center" indent="1"/>
    </xf>
    <xf numFmtId="4" fontId="24" fillId="5" borderId="45" xfId="6" applyNumberFormat="1" applyFont="1" applyFill="1" applyBorder="1" applyAlignment="1">
      <alignment horizontal="right" vertical="center" wrapText="1" indent="1"/>
    </xf>
    <xf numFmtId="4" fontId="25" fillId="0" borderId="13" xfId="6" applyNumberFormat="1" applyFont="1" applyBorder="1" applyAlignment="1">
      <alignment horizontal="right" vertical="center" indent="1"/>
    </xf>
    <xf numFmtId="4" fontId="25" fillId="0" borderId="0" xfId="6" applyNumberFormat="1" applyFont="1" applyAlignment="1">
      <alignment horizontal="right" vertical="center" indent="1"/>
    </xf>
    <xf numFmtId="4" fontId="25" fillId="0" borderId="20" xfId="6" applyNumberFormat="1" applyFont="1" applyBorder="1" applyAlignment="1">
      <alignment horizontal="right" vertical="center" indent="1"/>
    </xf>
    <xf numFmtId="4" fontId="24" fillId="5" borderId="53" xfId="6" applyNumberFormat="1" applyFont="1" applyFill="1" applyBorder="1" applyAlignment="1">
      <alignment horizontal="right" vertical="center" indent="1"/>
    </xf>
    <xf numFmtId="4" fontId="25" fillId="0" borderId="37" xfId="6" applyNumberFormat="1" applyFont="1" applyBorder="1" applyAlignment="1">
      <alignment horizontal="right" vertical="center" indent="1"/>
    </xf>
    <xf numFmtId="4" fontId="24" fillId="6" borderId="20" xfId="6" applyNumberFormat="1" applyFont="1" applyFill="1" applyBorder="1" applyAlignment="1">
      <alignment horizontal="right" vertical="center" indent="1"/>
    </xf>
    <xf numFmtId="4" fontId="25" fillId="0" borderId="61" xfId="6" applyNumberFormat="1" applyFont="1" applyBorder="1" applyAlignment="1">
      <alignment horizontal="right" vertical="center" indent="1"/>
    </xf>
    <xf numFmtId="4" fontId="25" fillId="0" borderId="50" xfId="6" applyNumberFormat="1" applyFont="1" applyBorder="1" applyAlignment="1">
      <alignment horizontal="right" vertical="center" indent="1"/>
    </xf>
    <xf numFmtId="4" fontId="25" fillId="0" borderId="56" xfId="6" applyNumberFormat="1" applyFont="1" applyBorder="1" applyAlignment="1">
      <alignment horizontal="right" vertical="center" indent="1"/>
    </xf>
    <xf numFmtId="4" fontId="24" fillId="5" borderId="20" xfId="6" applyNumberFormat="1" applyFont="1" applyFill="1" applyBorder="1" applyAlignment="1">
      <alignment horizontal="right" vertical="center" indent="1"/>
    </xf>
    <xf numFmtId="4" fontId="25" fillId="2" borderId="53" xfId="6" applyNumberFormat="1" applyFont="1" applyFill="1" applyBorder="1" applyAlignment="1">
      <alignment horizontal="right" vertical="center" indent="1"/>
    </xf>
    <xf numFmtId="4" fontId="25" fillId="2" borderId="61" xfId="6" applyNumberFormat="1" applyFont="1" applyFill="1" applyBorder="1" applyAlignment="1">
      <alignment horizontal="right" vertical="center" indent="1"/>
    </xf>
    <xf numFmtId="4" fontId="25" fillId="2" borderId="50" xfId="6" applyNumberFormat="1" applyFont="1" applyFill="1" applyBorder="1" applyAlignment="1">
      <alignment horizontal="right" vertical="center" indent="1"/>
    </xf>
    <xf numFmtId="4" fontId="25" fillId="2" borderId="0" xfId="6" applyNumberFormat="1" applyFont="1" applyFill="1" applyAlignment="1">
      <alignment horizontal="right" vertical="center" indent="1"/>
    </xf>
    <xf numFmtId="4" fontId="24" fillId="4" borderId="20" xfId="6" applyNumberFormat="1" applyFont="1" applyFill="1" applyBorder="1" applyAlignment="1">
      <alignment horizontal="right" vertical="center" wrapText="1" indent="1"/>
    </xf>
    <xf numFmtId="4" fontId="25" fillId="0" borderId="53" xfId="6" applyNumberFormat="1" applyFont="1" applyBorder="1" applyAlignment="1">
      <alignment horizontal="right" vertical="center" indent="1"/>
    </xf>
    <xf numFmtId="3" fontId="27" fillId="0" borderId="9" xfId="0" applyNumberFormat="1" applyFont="1" applyBorder="1" applyAlignment="1">
      <alignment horizontal="right" vertical="center" indent="1"/>
    </xf>
    <xf numFmtId="3" fontId="27" fillId="0" borderId="65" xfId="0" applyNumberFormat="1" applyFont="1" applyBorder="1" applyAlignment="1">
      <alignment horizontal="right" vertical="center" indent="1"/>
    </xf>
    <xf numFmtId="4" fontId="27" fillId="0" borderId="4" xfId="0" applyNumberFormat="1" applyFont="1" applyBorder="1" applyAlignment="1">
      <alignment horizontal="right" vertical="center" indent="1"/>
    </xf>
    <xf numFmtId="3" fontId="27" fillId="0" borderId="4" xfId="0" applyNumberFormat="1" applyFont="1" applyBorder="1" applyAlignment="1">
      <alignment horizontal="right" vertical="center" indent="1"/>
    </xf>
    <xf numFmtId="4" fontId="25" fillId="0" borderId="11" xfId="6" applyNumberFormat="1" applyFont="1" applyBorder="1" applyAlignment="1">
      <alignment horizontal="right" vertical="center" indent="1"/>
    </xf>
    <xf numFmtId="3" fontId="25" fillId="0" borderId="30" xfId="6" applyNumberFormat="1" applyFont="1" applyBorder="1" applyAlignment="1">
      <alignment horizontal="right" vertical="center" indent="1"/>
    </xf>
    <xf numFmtId="4" fontId="26" fillId="7" borderId="9" xfId="0" applyNumberFormat="1" applyFont="1" applyFill="1" applyBorder="1" applyAlignment="1">
      <alignment horizontal="right" vertical="center" indent="1"/>
    </xf>
    <xf numFmtId="3" fontId="26" fillId="7" borderId="9" xfId="0" applyNumberFormat="1" applyFont="1" applyFill="1" applyBorder="1" applyAlignment="1">
      <alignment horizontal="right" vertical="center" indent="1"/>
    </xf>
    <xf numFmtId="3" fontId="26" fillId="7" borderId="13" xfId="0" applyNumberFormat="1" applyFont="1" applyFill="1" applyBorder="1" applyAlignment="1">
      <alignment horizontal="right" vertical="center" indent="1"/>
    </xf>
    <xf numFmtId="3" fontId="17" fillId="7" borderId="19" xfId="0" applyNumberFormat="1" applyFont="1" applyFill="1" applyBorder="1" applyAlignment="1">
      <alignment horizontal="left" vertical="center" wrapText="1" indent="1"/>
    </xf>
    <xf numFmtId="4" fontId="24" fillId="7" borderId="53" xfId="6" applyNumberFormat="1" applyFont="1" applyFill="1" applyBorder="1" applyAlignment="1">
      <alignment horizontal="right" vertical="center" indent="1"/>
    </xf>
    <xf numFmtId="3" fontId="24" fillId="7" borderId="8" xfId="6" applyNumberFormat="1" applyFont="1" applyFill="1" applyBorder="1" applyAlignment="1">
      <alignment horizontal="right" vertical="center" indent="1"/>
    </xf>
    <xf numFmtId="3" fontId="24" fillId="7" borderId="9" xfId="6" applyNumberFormat="1" applyFont="1" applyFill="1" applyBorder="1" applyAlignment="1">
      <alignment horizontal="right" vertical="center" indent="1"/>
    </xf>
    <xf numFmtId="0" fontId="17" fillId="7" borderId="44" xfId="6" applyFont="1" applyFill="1" applyBorder="1" applyAlignment="1">
      <alignment horizontal="left" vertical="center" indent="1"/>
    </xf>
    <xf numFmtId="0" fontId="13" fillId="7" borderId="54" xfId="6" applyFont="1" applyFill="1" applyBorder="1" applyAlignment="1">
      <alignment horizontal="left" vertical="center" wrapText="1" indent="1"/>
    </xf>
    <xf numFmtId="0" fontId="19" fillId="0" borderId="3" xfId="0" quotePrefix="1" applyFont="1" applyBorder="1" applyAlignment="1">
      <alignment horizontal="center" vertical="center"/>
    </xf>
    <xf numFmtId="3" fontId="19" fillId="0" borderId="3" xfId="0" applyNumberFormat="1" applyFont="1" applyBorder="1" applyAlignment="1">
      <alignment horizontal="left" vertical="center" indent="1"/>
    </xf>
    <xf numFmtId="3" fontId="19" fillId="0" borderId="3" xfId="0" applyNumberFormat="1" applyFont="1" applyBorder="1" applyAlignment="1">
      <alignment horizontal="left" vertical="center" wrapText="1" indent="1"/>
    </xf>
    <xf numFmtId="0" fontId="19" fillId="0" borderId="3" xfId="0" applyFont="1" applyBorder="1" applyAlignment="1">
      <alignment horizontal="left" vertical="center" indent="1"/>
    </xf>
    <xf numFmtId="168" fontId="19" fillId="0" borderId="17" xfId="7" applyNumberFormat="1" applyFont="1" applyFill="1" applyBorder="1" applyAlignment="1">
      <alignment vertical="center" wrapText="1"/>
    </xf>
    <xf numFmtId="3" fontId="25" fillId="0" borderId="65" xfId="6" applyNumberFormat="1" applyFont="1" applyBorder="1" applyAlignment="1">
      <alignment horizontal="right" vertical="center" indent="1"/>
    </xf>
    <xf numFmtId="3" fontId="8" fillId="0" borderId="23" xfId="6" applyNumberFormat="1" applyFont="1" applyBorder="1" applyAlignment="1">
      <alignment horizontal="center" vertical="center" wrapText="1"/>
    </xf>
    <xf numFmtId="3" fontId="9" fillId="0" borderId="23" xfId="6" applyNumberFormat="1" applyFont="1" applyBorder="1" applyAlignment="1">
      <alignment horizontal="center" vertical="center" wrapText="1"/>
    </xf>
    <xf numFmtId="0" fontId="4" fillId="8" borderId="47" xfId="6" applyFont="1" applyFill="1" applyBorder="1" applyAlignment="1">
      <alignment horizontal="left" vertical="center" wrapText="1" indent="1"/>
    </xf>
    <xf numFmtId="0" fontId="7" fillId="0" borderId="54" xfId="6" applyFont="1" applyBorder="1" applyAlignment="1">
      <alignment horizontal="left" vertical="center" wrapText="1" indent="1"/>
    </xf>
    <xf numFmtId="0" fontId="4" fillId="0" borderId="55" xfId="6" applyFont="1" applyBorder="1" applyAlignment="1">
      <alignment horizontal="left" vertical="center" wrapText="1" indent="1"/>
    </xf>
    <xf numFmtId="0" fontId="7" fillId="0" borderId="55" xfId="6" applyFont="1" applyBorder="1" applyAlignment="1">
      <alignment horizontal="left" vertical="center" wrapText="1" indent="1"/>
    </xf>
    <xf numFmtId="3" fontId="17" fillId="5" borderId="19" xfId="6" applyNumberFormat="1" applyFont="1" applyFill="1" applyBorder="1" applyAlignment="1">
      <alignment horizontal="center" vertical="center" wrapText="1"/>
    </xf>
    <xf numFmtId="0" fontId="4" fillId="0" borderId="66" xfId="6" applyFont="1" applyBorder="1" applyAlignment="1">
      <alignment horizontal="center" vertical="center" wrapText="1"/>
    </xf>
    <xf numFmtId="0" fontId="4" fillId="0" borderId="62" xfId="6" applyFont="1" applyBorder="1" applyAlignment="1">
      <alignment horizontal="left" vertical="center" wrapText="1" indent="1"/>
    </xf>
    <xf numFmtId="4" fontId="25" fillId="0" borderId="17" xfId="6" applyNumberFormat="1" applyFont="1" applyBorder="1" applyAlignment="1">
      <alignment horizontal="right" vertical="center" indent="1"/>
    </xf>
    <xf numFmtId="3" fontId="25" fillId="0" borderId="4" xfId="6" applyNumberFormat="1" applyFont="1" applyBorder="1" applyAlignment="1">
      <alignment horizontal="right" vertical="center" indent="1"/>
    </xf>
    <xf numFmtId="3" fontId="25" fillId="0" borderId="11" xfId="6" applyNumberFormat="1" applyFont="1" applyBorder="1" applyAlignment="1">
      <alignment horizontal="right" vertical="center" indent="1"/>
    </xf>
    <xf numFmtId="3" fontId="23" fillId="0" borderId="0" xfId="6" applyNumberFormat="1" applyFont="1" applyAlignment="1">
      <alignment horizontal="right"/>
    </xf>
    <xf numFmtId="3" fontId="25" fillId="0" borderId="5" xfId="6" applyNumberFormat="1" applyFont="1" applyFill="1" applyBorder="1" applyAlignment="1">
      <alignment horizontal="right" vertical="center" indent="1"/>
    </xf>
    <xf numFmtId="3" fontId="25" fillId="0" borderId="31" xfId="6" applyNumberFormat="1" applyFont="1" applyFill="1" applyBorder="1" applyAlignment="1">
      <alignment horizontal="right" vertical="center" indent="1"/>
    </xf>
    <xf numFmtId="3" fontId="25" fillId="0" borderId="35" xfId="6" applyNumberFormat="1" applyFont="1" applyFill="1" applyBorder="1" applyAlignment="1">
      <alignment horizontal="right" vertical="center" indent="1"/>
    </xf>
    <xf numFmtId="3" fontId="23" fillId="0" borderId="0" xfId="6" applyNumberFormat="1" applyFont="1" applyAlignment="1">
      <alignment horizontal="right"/>
    </xf>
    <xf numFmtId="0" fontId="17" fillId="3" borderId="1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4" fillId="0" borderId="53" xfId="6" applyFont="1" applyBorder="1" applyAlignment="1">
      <alignment horizontal="left" vertical="center"/>
    </xf>
    <xf numFmtId="3" fontId="4" fillId="0" borderId="4" xfId="6" applyNumberFormat="1" applyFont="1" applyBorder="1" applyAlignment="1">
      <alignment horizontal="center" vertical="center" wrapText="1"/>
    </xf>
    <xf numFmtId="3" fontId="4" fillId="0" borderId="7" xfId="6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0" fontId="17" fillId="0" borderId="24" xfId="6" applyFont="1" applyBorder="1" applyAlignment="1">
      <alignment horizontal="center" vertical="center"/>
    </xf>
    <xf numFmtId="3" fontId="17" fillId="0" borderId="6" xfId="0" applyNumberFormat="1" applyFont="1" applyBorder="1" applyAlignment="1">
      <alignment horizontal="center" vertical="center"/>
    </xf>
    <xf numFmtId="3" fontId="17" fillId="0" borderId="10" xfId="0" applyNumberFormat="1" applyFont="1" applyBorder="1" applyAlignment="1">
      <alignment horizontal="center" vertical="center"/>
    </xf>
    <xf numFmtId="3" fontId="17" fillId="0" borderId="6" xfId="0" applyNumberFormat="1" applyFont="1" applyBorder="1" applyAlignment="1">
      <alignment horizontal="center" vertical="center" wrapText="1"/>
    </xf>
    <xf numFmtId="3" fontId="17" fillId="0" borderId="42" xfId="0" applyNumberFormat="1" applyFont="1" applyBorder="1" applyAlignment="1">
      <alignment horizontal="center" vertical="center" wrapText="1"/>
    </xf>
    <xf numFmtId="3" fontId="17" fillId="0" borderId="10" xfId="0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3" fontId="7" fillId="8" borderId="27" xfId="6" applyNumberFormat="1" applyFont="1" applyFill="1" applyBorder="1" applyAlignment="1">
      <alignment horizontal="center" vertical="center" wrapText="1"/>
    </xf>
    <xf numFmtId="3" fontId="7" fillId="8" borderId="14" xfId="6" applyNumberFormat="1" applyFont="1" applyFill="1" applyBorder="1" applyAlignment="1">
      <alignment horizontal="center" vertical="center" wrapText="1"/>
    </xf>
    <xf numFmtId="0" fontId="17" fillId="4" borderId="43" xfId="6" applyFont="1" applyFill="1" applyBorder="1" applyAlignment="1">
      <alignment horizontal="center" vertical="center" wrapText="1"/>
    </xf>
    <xf numFmtId="0" fontId="17" fillId="4" borderId="18" xfId="6" applyFont="1" applyFill="1" applyBorder="1" applyAlignment="1">
      <alignment horizontal="center" vertical="center" wrapText="1"/>
    </xf>
    <xf numFmtId="3" fontId="17" fillId="0" borderId="1" xfId="6" applyNumberFormat="1" applyFont="1" applyBorder="1" applyAlignment="1">
      <alignment horizontal="center" vertical="center"/>
    </xf>
    <xf numFmtId="3" fontId="17" fillId="0" borderId="2" xfId="6" applyNumberFormat="1" applyFont="1" applyBorder="1" applyAlignment="1">
      <alignment horizontal="center" vertical="center"/>
    </xf>
    <xf numFmtId="3" fontId="17" fillId="0" borderId="14" xfId="6" applyNumberFormat="1" applyFont="1" applyBorder="1" applyAlignment="1">
      <alignment horizontal="center" vertical="center"/>
    </xf>
    <xf numFmtId="3" fontId="7" fillId="0" borderId="2" xfId="6" applyNumberFormat="1" applyFont="1" applyBorder="1" applyAlignment="1">
      <alignment horizontal="center" vertical="center"/>
    </xf>
    <xf numFmtId="49" fontId="5" fillId="0" borderId="1" xfId="6" quotePrefix="1" applyNumberFormat="1" applyFont="1" applyBorder="1" applyAlignment="1">
      <alignment horizontal="center" vertical="center"/>
    </xf>
    <xf numFmtId="49" fontId="5" fillId="0" borderId="40" xfId="6" quotePrefix="1" applyNumberFormat="1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6" fillId="0" borderId="62" xfId="6" applyFont="1" applyBorder="1" applyAlignment="1">
      <alignment horizontal="center" vertical="center" wrapText="1"/>
    </xf>
    <xf numFmtId="0" fontId="16" fillId="0" borderId="47" xfId="6" applyFont="1" applyBorder="1" applyAlignment="1">
      <alignment horizontal="center" vertical="center" wrapText="1"/>
    </xf>
    <xf numFmtId="3" fontId="4" fillId="0" borderId="11" xfId="6" applyNumberFormat="1" applyFont="1" applyBorder="1" applyAlignment="1">
      <alignment horizontal="center" vertical="center" wrapText="1"/>
    </xf>
    <xf numFmtId="3" fontId="4" fillId="0" borderId="23" xfId="6" applyNumberFormat="1" applyFont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4" fillId="0" borderId="7" xfId="6" applyFont="1" applyBorder="1" applyAlignment="1">
      <alignment horizontal="center" vertical="center" wrapText="1"/>
    </xf>
    <xf numFmtId="0" fontId="1" fillId="0" borderId="0" xfId="8" applyAlignment="1">
      <alignment horizontal="center"/>
    </xf>
    <xf numFmtId="0" fontId="1" fillId="0" borderId="0" xfId="8"/>
    <xf numFmtId="0" fontId="31" fillId="0" borderId="0" xfId="8" applyFont="1"/>
    <xf numFmtId="0" fontId="32" fillId="0" borderId="0" xfId="8" applyFont="1"/>
    <xf numFmtId="0" fontId="33" fillId="0" borderId="0" xfId="8" applyFont="1" applyAlignment="1">
      <alignment horizontal="right"/>
    </xf>
    <xf numFmtId="0" fontId="34" fillId="0" borderId="24" xfId="8" applyFont="1" applyBorder="1" applyAlignment="1">
      <alignment horizontal="center" vertical="center"/>
    </xf>
    <xf numFmtId="0" fontId="35" fillId="0" borderId="62" xfId="8" applyFont="1" applyBorder="1" applyAlignment="1">
      <alignment horizontal="center" vertical="center" wrapText="1"/>
    </xf>
    <xf numFmtId="0" fontId="35" fillId="0" borderId="4" xfId="8" applyFont="1" applyBorder="1" applyAlignment="1">
      <alignment horizontal="center" vertical="center" wrapText="1"/>
    </xf>
    <xf numFmtId="0" fontId="35" fillId="0" borderId="8" xfId="8" applyFont="1" applyBorder="1" applyAlignment="1">
      <alignment horizontal="center" vertical="center"/>
    </xf>
    <xf numFmtId="0" fontId="36" fillId="0" borderId="12" xfId="8" applyFont="1" applyBorder="1" applyAlignment="1">
      <alignment horizontal="center" vertical="center" wrapText="1"/>
    </xf>
    <xf numFmtId="0" fontId="35" fillId="0" borderId="53" xfId="8" applyFont="1" applyBorder="1" applyAlignment="1">
      <alignment horizontal="left" vertical="center" wrapText="1"/>
    </xf>
    <xf numFmtId="0" fontId="35" fillId="0" borderId="67" xfId="8" applyFont="1" applyBorder="1" applyAlignment="1">
      <alignment horizontal="left" vertical="center" wrapText="1"/>
    </xf>
    <xf numFmtId="0" fontId="36" fillId="0" borderId="4" xfId="8" applyFont="1" applyBorder="1" applyAlignment="1">
      <alignment horizontal="center" vertical="center" wrapText="1"/>
    </xf>
    <xf numFmtId="0" fontId="37" fillId="0" borderId="53" xfId="8" applyFont="1" applyBorder="1" applyAlignment="1">
      <alignment horizontal="left" vertical="center" wrapText="1"/>
    </xf>
    <xf numFmtId="0" fontId="37" fillId="0" borderId="67" xfId="8" applyFont="1" applyBorder="1" applyAlignment="1">
      <alignment horizontal="left" vertical="center" wrapText="1"/>
    </xf>
    <xf numFmtId="0" fontId="38" fillId="0" borderId="8" xfId="8" applyFont="1" applyBorder="1" applyAlignment="1">
      <alignment horizontal="center" vertical="center" wrapText="1"/>
    </xf>
    <xf numFmtId="0" fontId="38" fillId="0" borderId="4" xfId="8" applyFont="1" applyBorder="1" applyAlignment="1">
      <alignment horizontal="center" vertical="center" wrapText="1"/>
    </xf>
    <xf numFmtId="0" fontId="35" fillId="2" borderId="8" xfId="8" applyFont="1" applyFill="1" applyBorder="1" applyAlignment="1">
      <alignment horizontal="center" vertical="center" wrapText="1"/>
    </xf>
    <xf numFmtId="0" fontId="38" fillId="4" borderId="12" xfId="8" applyFont="1" applyFill="1" applyBorder="1" applyAlignment="1">
      <alignment horizontal="center" vertical="center" wrapText="1"/>
    </xf>
    <xf numFmtId="0" fontId="38" fillId="2" borderId="68" xfId="8" applyFont="1" applyFill="1" applyBorder="1" applyAlignment="1">
      <alignment horizontal="center" vertical="center" wrapText="1"/>
    </xf>
    <xf numFmtId="0" fontId="1" fillId="0" borderId="0" xfId="8" applyAlignment="1">
      <alignment vertical="center"/>
    </xf>
    <xf numFmtId="0" fontId="35" fillId="0" borderId="47" xfId="8" applyFont="1" applyBorder="1" applyAlignment="1">
      <alignment horizontal="center" vertical="center" wrapText="1"/>
    </xf>
    <xf numFmtId="0" fontId="35" fillId="0" borderId="7" xfId="8" applyFont="1" applyBorder="1" applyAlignment="1">
      <alignment horizontal="center" vertical="center" wrapText="1"/>
    </xf>
    <xf numFmtId="0" fontId="35" fillId="0" borderId="35" xfId="8" applyFont="1" applyBorder="1" applyAlignment="1">
      <alignment horizontal="center" vertical="center" wrapText="1"/>
    </xf>
    <xf numFmtId="0" fontId="36" fillId="0" borderId="39" xfId="8" applyFont="1" applyBorder="1" applyAlignment="1">
      <alignment horizontal="center" vertical="center" wrapText="1"/>
    </xf>
    <xf numFmtId="0" fontId="35" fillId="0" borderId="33" xfId="8" applyFont="1" applyBorder="1" applyAlignment="1">
      <alignment horizontal="center" vertical="center" wrapText="1"/>
    </xf>
    <xf numFmtId="0" fontId="36" fillId="0" borderId="7" xfId="8" applyFont="1" applyBorder="1" applyAlignment="1">
      <alignment horizontal="center" vertical="center" wrapText="1"/>
    </xf>
    <xf numFmtId="0" fontId="37" fillId="0" borderId="33" xfId="8" applyFont="1" applyBorder="1" applyAlignment="1">
      <alignment horizontal="center" vertical="center" wrapText="1"/>
    </xf>
    <xf numFmtId="0" fontId="37" fillId="0" borderId="35" xfId="8" applyFont="1" applyBorder="1" applyAlignment="1">
      <alignment horizontal="center" vertical="center" wrapText="1"/>
    </xf>
    <xf numFmtId="0" fontId="39" fillId="0" borderId="35" xfId="8" applyFont="1" applyBorder="1" applyAlignment="1">
      <alignment horizontal="center" vertical="center" wrapText="1"/>
    </xf>
    <xf numFmtId="0" fontId="38" fillId="0" borderId="35" xfId="8" applyFont="1" applyBorder="1" applyAlignment="1">
      <alignment horizontal="center" vertical="center" wrapText="1"/>
    </xf>
    <xf numFmtId="0" fontId="38" fillId="0" borderId="7" xfId="8" applyFont="1" applyBorder="1" applyAlignment="1">
      <alignment horizontal="center" vertical="center" wrapText="1"/>
    </xf>
    <xf numFmtId="0" fontId="38" fillId="4" borderId="29" xfId="8" applyFont="1" applyFill="1" applyBorder="1" applyAlignment="1">
      <alignment horizontal="center" vertical="center" wrapText="1"/>
    </xf>
    <xf numFmtId="0" fontId="38" fillId="2" borderId="36" xfId="8" applyFont="1" applyFill="1" applyBorder="1" applyAlignment="1">
      <alignment horizontal="center" vertical="center" wrapText="1"/>
    </xf>
    <xf numFmtId="0" fontId="1" fillId="0" borderId="0" xfId="8" applyAlignment="1">
      <alignment horizontal="center" vertical="center" wrapText="1"/>
    </xf>
    <xf numFmtId="3" fontId="41" fillId="4" borderId="13" xfId="8" applyNumberFormat="1" applyFont="1" applyFill="1" applyBorder="1" applyAlignment="1">
      <alignment vertical="center"/>
    </xf>
    <xf numFmtId="3" fontId="42" fillId="2" borderId="58" xfId="8" applyNumberFormat="1" applyFont="1" applyFill="1" applyBorder="1" applyAlignment="1">
      <alignment vertical="center"/>
    </xf>
    <xf numFmtId="0" fontId="43" fillId="0" borderId="0" xfId="8" applyFont="1" applyAlignment="1">
      <alignment vertical="center"/>
    </xf>
    <xf numFmtId="0" fontId="44" fillId="0" borderId="51" xfId="8" quotePrefix="1" applyFont="1" applyBorder="1" applyAlignment="1">
      <alignment horizontal="center" vertical="center"/>
    </xf>
    <xf numFmtId="0" fontId="44" fillId="0" borderId="31" xfId="8" applyFont="1" applyBorder="1" applyAlignment="1">
      <alignment vertical="center"/>
    </xf>
    <xf numFmtId="3" fontId="46" fillId="0" borderId="5" xfId="8" applyNumberFormat="1" applyFont="1" applyBorder="1" applyAlignment="1">
      <alignment vertical="center"/>
    </xf>
    <xf numFmtId="3" fontId="45" fillId="0" borderId="5" xfId="8" applyNumberFormat="1" applyFont="1" applyBorder="1" applyAlignment="1">
      <alignment vertical="center"/>
    </xf>
    <xf numFmtId="3" fontId="47" fillId="0" borderId="5" xfId="8" applyNumberFormat="1" applyFont="1" applyBorder="1" applyAlignment="1">
      <alignment vertical="center"/>
    </xf>
    <xf numFmtId="3" fontId="48" fillId="0" borderId="5" xfId="8" applyNumberFormat="1" applyFont="1" applyBorder="1" applyAlignment="1">
      <alignment vertical="center"/>
    </xf>
    <xf numFmtId="166" fontId="45" fillId="2" borderId="31" xfId="8" applyNumberFormat="1" applyFont="1" applyFill="1" applyBorder="1" applyAlignment="1">
      <alignment vertical="center"/>
    </xf>
    <xf numFmtId="3" fontId="45" fillId="0" borderId="31" xfId="8" applyNumberFormat="1" applyFont="1" applyBorder="1" applyAlignment="1">
      <alignment vertical="center"/>
    </xf>
    <xf numFmtId="3" fontId="46" fillId="0" borderId="31" xfId="8" applyNumberFormat="1" applyFont="1" applyBorder="1" applyAlignment="1">
      <alignment vertical="center"/>
    </xf>
    <xf numFmtId="3" fontId="47" fillId="0" borderId="31" xfId="8" applyNumberFormat="1" applyFont="1" applyBorder="1" applyAlignment="1">
      <alignment vertical="center"/>
    </xf>
    <xf numFmtId="3" fontId="48" fillId="0" borderId="31" xfId="8" applyNumberFormat="1" applyFont="1" applyBorder="1" applyAlignment="1">
      <alignment vertical="center"/>
    </xf>
    <xf numFmtId="166" fontId="45" fillId="4" borderId="37" xfId="8" applyNumberFormat="1" applyFont="1" applyFill="1" applyBorder="1" applyAlignment="1">
      <alignment vertical="center"/>
    </xf>
    <xf numFmtId="3" fontId="47" fillId="2" borderId="31" xfId="8" applyNumberFormat="1" applyFont="1" applyFill="1" applyBorder="1" applyAlignment="1">
      <alignment vertical="center"/>
    </xf>
    <xf numFmtId="166" fontId="45" fillId="4" borderId="31" xfId="8" applyNumberFormat="1" applyFont="1" applyFill="1" applyBorder="1" applyAlignment="1">
      <alignment vertical="center"/>
    </xf>
    <xf numFmtId="16" fontId="44" fillId="0" borderId="51" xfId="8" quotePrefix="1" applyNumberFormat="1" applyFont="1" applyBorder="1" applyAlignment="1">
      <alignment horizontal="center" vertical="center"/>
    </xf>
    <xf numFmtId="167" fontId="45" fillId="0" borderId="31" xfId="8" applyNumberFormat="1" applyFont="1" applyBorder="1" applyAlignment="1">
      <alignment vertical="center"/>
    </xf>
    <xf numFmtId="3" fontId="50" fillId="0" borderId="69" xfId="8" applyNumberFormat="1" applyFont="1" applyBorder="1" applyAlignment="1">
      <alignment horizontal="center" vertical="center" wrapText="1"/>
    </xf>
    <xf numFmtId="166" fontId="45" fillId="0" borderId="31" xfId="8" applyNumberFormat="1" applyFont="1" applyBorder="1" applyAlignment="1">
      <alignment vertical="center"/>
    </xf>
    <xf numFmtId="3" fontId="50" fillId="0" borderId="6" xfId="8" applyNumberFormat="1" applyFont="1" applyBorder="1" applyAlignment="1">
      <alignment horizontal="center" vertical="center" wrapText="1"/>
    </xf>
    <xf numFmtId="0" fontId="44" fillId="0" borderId="46" xfId="8" applyFont="1" applyBorder="1" applyAlignment="1">
      <alignment vertical="center"/>
    </xf>
    <xf numFmtId="167" fontId="45" fillId="0" borderId="46" xfId="8" applyNumberFormat="1" applyFont="1" applyBorder="1" applyAlignment="1">
      <alignment vertical="center"/>
    </xf>
    <xf numFmtId="3" fontId="45" fillId="0" borderId="46" xfId="8" applyNumberFormat="1" applyFont="1" applyBorder="1" applyAlignment="1">
      <alignment vertical="center"/>
    </xf>
    <xf numFmtId="3" fontId="47" fillId="0" borderId="46" xfId="8" applyNumberFormat="1" applyFont="1" applyBorder="1" applyAlignment="1">
      <alignment vertical="center"/>
    </xf>
    <xf numFmtId="3" fontId="48" fillId="0" borderId="46" xfId="8" applyNumberFormat="1" applyFont="1" applyBorder="1" applyAlignment="1">
      <alignment vertical="center"/>
    </xf>
    <xf numFmtId="166" fontId="45" fillId="4" borderId="45" xfId="8" applyNumberFormat="1" applyFont="1" applyFill="1" applyBorder="1" applyAlignment="1">
      <alignment vertical="center"/>
    </xf>
    <xf numFmtId="3" fontId="50" fillId="0" borderId="10" xfId="8" applyNumberFormat="1" applyFont="1" applyBorder="1" applyAlignment="1">
      <alignment horizontal="center" vertical="center" wrapText="1"/>
    </xf>
    <xf numFmtId="166" fontId="52" fillId="4" borderId="13" xfId="8" applyNumberFormat="1" applyFont="1" applyFill="1" applyBorder="1" applyAlignment="1">
      <alignment vertical="center"/>
    </xf>
    <xf numFmtId="166" fontId="42" fillId="2" borderId="58" xfId="8" applyNumberFormat="1" applyFont="1" applyFill="1" applyBorder="1" applyAlignment="1">
      <alignment vertical="center"/>
    </xf>
    <xf numFmtId="0" fontId="31" fillId="0" borderId="0" xfId="8" applyFont="1" applyAlignment="1">
      <alignment vertical="center"/>
    </xf>
    <xf numFmtId="0" fontId="44" fillId="0" borderId="55" xfId="8" quotePrefix="1" applyFont="1" applyBorder="1" applyAlignment="1">
      <alignment horizontal="center" vertical="center"/>
    </xf>
    <xf numFmtId="0" fontId="44" fillId="0" borderId="5" xfId="8" applyFont="1" applyBorder="1" applyAlignment="1">
      <alignment vertical="center"/>
    </xf>
    <xf numFmtId="167" fontId="45" fillId="0" borderId="5" xfId="8" applyNumberFormat="1" applyFont="1" applyBorder="1" applyAlignment="1">
      <alignment vertical="center"/>
    </xf>
    <xf numFmtId="3" fontId="54" fillId="0" borderId="5" xfId="8" applyNumberFormat="1" applyFont="1" applyBorder="1" applyAlignment="1">
      <alignment vertical="center"/>
    </xf>
    <xf numFmtId="3" fontId="55" fillId="0" borderId="5" xfId="8" applyNumberFormat="1" applyFont="1" applyBorder="1" applyAlignment="1">
      <alignment vertical="center"/>
    </xf>
    <xf numFmtId="3" fontId="49" fillId="0" borderId="5" xfId="8" applyNumberFormat="1" applyFont="1" applyBorder="1" applyAlignment="1">
      <alignment vertical="center"/>
    </xf>
    <xf numFmtId="166" fontId="56" fillId="0" borderId="31" xfId="8" applyNumberFormat="1" applyFont="1" applyBorder="1" applyAlignment="1">
      <alignment vertical="center"/>
    </xf>
    <xf numFmtId="166" fontId="45" fillId="4" borderId="38" xfId="8" applyNumberFormat="1" applyFont="1" applyFill="1" applyBorder="1" applyAlignment="1">
      <alignment vertical="center"/>
    </xf>
    <xf numFmtId="166" fontId="50" fillId="2" borderId="6" xfId="8" applyNumberFormat="1" applyFont="1" applyFill="1" applyBorder="1" applyAlignment="1">
      <alignment horizontal="center" vertical="center" wrapText="1"/>
    </xf>
    <xf numFmtId="0" fontId="44" fillId="0" borderId="57" xfId="8" quotePrefix="1" applyFont="1" applyBorder="1" applyAlignment="1">
      <alignment horizontal="center" vertical="center"/>
    </xf>
    <xf numFmtId="0" fontId="44" fillId="0" borderId="35" xfId="8" applyFont="1" applyBorder="1" applyAlignment="1">
      <alignment vertical="center" wrapText="1"/>
    </xf>
    <xf numFmtId="167" fontId="45" fillId="0" borderId="35" xfId="8" applyNumberFormat="1" applyFont="1" applyBorder="1" applyAlignment="1">
      <alignment vertical="center"/>
    </xf>
    <xf numFmtId="3" fontId="46" fillId="0" borderId="35" xfId="8" applyNumberFormat="1" applyFont="1" applyBorder="1" applyAlignment="1">
      <alignment vertical="center"/>
    </xf>
    <xf numFmtId="3" fontId="45" fillId="0" borderId="35" xfId="8" applyNumberFormat="1" applyFont="1" applyBorder="1" applyAlignment="1">
      <alignment vertical="center"/>
    </xf>
    <xf numFmtId="3" fontId="54" fillId="0" borderId="35" xfId="8" applyNumberFormat="1" applyFont="1" applyBorder="1" applyAlignment="1">
      <alignment vertical="center"/>
    </xf>
    <xf numFmtId="3" fontId="55" fillId="0" borderId="35" xfId="8" applyNumberFormat="1" applyFont="1" applyBorder="1" applyAlignment="1">
      <alignment vertical="center"/>
    </xf>
    <xf numFmtId="3" fontId="49" fillId="0" borderId="35" xfId="8" applyNumberFormat="1" applyFont="1" applyBorder="1" applyAlignment="1">
      <alignment vertical="center"/>
    </xf>
    <xf numFmtId="3" fontId="47" fillId="0" borderId="35" xfId="8" applyNumberFormat="1" applyFont="1" applyBorder="1" applyAlignment="1">
      <alignment vertical="center"/>
    </xf>
    <xf numFmtId="166" fontId="45" fillId="4" borderId="29" xfId="8" applyNumberFormat="1" applyFont="1" applyFill="1" applyBorder="1" applyAlignment="1">
      <alignment vertical="center"/>
    </xf>
    <xf numFmtId="166" fontId="50" fillId="2" borderId="10" xfId="8" applyNumberFormat="1" applyFont="1" applyFill="1" applyBorder="1" applyAlignment="1">
      <alignment horizontal="center" vertical="center" wrapText="1"/>
    </xf>
    <xf numFmtId="0" fontId="44" fillId="0" borderId="5" xfId="8" applyFont="1" applyBorder="1" applyAlignment="1">
      <alignment vertical="center" wrapText="1"/>
    </xf>
    <xf numFmtId="167" fontId="49" fillId="0" borderId="5" xfId="8" applyNumberFormat="1" applyFont="1" applyBorder="1" applyAlignment="1">
      <alignment vertical="center"/>
    </xf>
    <xf numFmtId="166" fontId="50" fillId="2" borderId="68" xfId="8" applyNumberFormat="1" applyFont="1" applyFill="1" applyBorder="1" applyAlignment="1">
      <alignment horizontal="center" vertical="center" wrapText="1"/>
    </xf>
    <xf numFmtId="166" fontId="57" fillId="2" borderId="32" xfId="8" applyNumberFormat="1" applyFont="1" applyFill="1" applyBorder="1" applyAlignment="1">
      <alignment horizontal="center" vertical="center" wrapText="1"/>
    </xf>
    <xf numFmtId="166" fontId="50" fillId="2" borderId="36" xfId="8" applyNumberFormat="1" applyFont="1" applyFill="1" applyBorder="1" applyAlignment="1">
      <alignment horizontal="center" vertical="center" wrapText="1"/>
    </xf>
    <xf numFmtId="3" fontId="54" fillId="0" borderId="31" xfId="8" applyNumberFormat="1" applyFont="1" applyBorder="1" applyAlignment="1">
      <alignment vertical="center"/>
    </xf>
    <xf numFmtId="3" fontId="55" fillId="0" borderId="31" xfId="8" applyNumberFormat="1" applyFont="1" applyBorder="1" applyAlignment="1">
      <alignment vertical="center"/>
    </xf>
    <xf numFmtId="166" fontId="57" fillId="0" borderId="58" xfId="8" applyNumberFormat="1" applyFont="1" applyBorder="1" applyAlignment="1">
      <alignment horizontal="center" vertical="center" wrapText="1"/>
    </xf>
    <xf numFmtId="166" fontId="52" fillId="4" borderId="23" xfId="8" applyNumberFormat="1" applyFont="1" applyFill="1" applyBorder="1" applyAlignment="1">
      <alignment vertical="center"/>
    </xf>
    <xf numFmtId="166" fontId="42" fillId="2" borderId="10" xfId="8" applyNumberFormat="1" applyFont="1" applyFill="1" applyBorder="1" applyAlignment="1">
      <alignment vertical="center"/>
    </xf>
    <xf numFmtId="0" fontId="1" fillId="12" borderId="0" xfId="8" applyFill="1" applyAlignment="1">
      <alignment vertical="center"/>
    </xf>
    <xf numFmtId="0" fontId="44" fillId="0" borderId="51" xfId="8" quotePrefix="1" applyFont="1" applyBorder="1" applyAlignment="1">
      <alignment horizontal="center" vertical="center" wrapText="1"/>
    </xf>
    <xf numFmtId="0" fontId="44" fillId="0" borderId="31" xfId="8" applyFont="1" applyBorder="1" applyAlignment="1">
      <alignment vertical="center" wrapText="1"/>
    </xf>
    <xf numFmtId="3" fontId="52" fillId="0" borderId="31" xfId="8" applyNumberFormat="1" applyFont="1" applyBorder="1" applyAlignment="1">
      <alignment vertical="center"/>
    </xf>
    <xf numFmtId="166" fontId="49" fillId="0" borderId="31" xfId="8" applyNumberFormat="1" applyFont="1" applyBorder="1" applyAlignment="1">
      <alignment vertical="center"/>
    </xf>
    <xf numFmtId="166" fontId="50" fillId="2" borderId="32" xfId="8" applyNumberFormat="1" applyFont="1" applyFill="1" applyBorder="1" applyAlignment="1">
      <alignment horizontal="center" vertical="center" wrapText="1"/>
    </xf>
    <xf numFmtId="166" fontId="45" fillId="4" borderId="13" xfId="8" applyNumberFormat="1" applyFont="1" applyFill="1" applyBorder="1" applyAlignment="1">
      <alignment vertical="center"/>
    </xf>
    <xf numFmtId="166" fontId="57" fillId="0" borderId="6" xfId="8" applyNumberFormat="1" applyFont="1" applyBorder="1" applyAlignment="1">
      <alignment horizontal="center" vertical="center" wrapText="1"/>
    </xf>
    <xf numFmtId="166" fontId="57" fillId="2" borderId="6" xfId="8" applyNumberFormat="1" applyFont="1" applyFill="1" applyBorder="1" applyAlignment="1">
      <alignment horizontal="center" vertical="center" wrapText="1"/>
    </xf>
    <xf numFmtId="0" fontId="42" fillId="12" borderId="44" xfId="8" applyFont="1" applyFill="1" applyBorder="1" applyAlignment="1">
      <alignment horizontal="center" vertical="center"/>
    </xf>
    <xf numFmtId="0" fontId="63" fillId="12" borderId="9" xfId="8" applyFont="1" applyFill="1" applyBorder="1" applyAlignment="1">
      <alignment vertical="center"/>
    </xf>
    <xf numFmtId="167" fontId="52" fillId="0" borderId="9" xfId="8" applyNumberFormat="1" applyFont="1" applyBorder="1" applyAlignment="1">
      <alignment vertical="center"/>
    </xf>
    <xf numFmtId="3" fontId="52" fillId="12" borderId="9" xfId="8" applyNumberFormat="1" applyFont="1" applyFill="1" applyBorder="1" applyAlignment="1">
      <alignment vertical="center"/>
    </xf>
    <xf numFmtId="3" fontId="64" fillId="0" borderId="9" xfId="8" applyNumberFormat="1" applyFont="1" applyBorder="1" applyAlignment="1">
      <alignment vertical="center"/>
    </xf>
    <xf numFmtId="3" fontId="52" fillId="4" borderId="13" xfId="8" applyNumberFormat="1" applyFont="1" applyFill="1" applyBorder="1" applyAlignment="1">
      <alignment vertical="center"/>
    </xf>
    <xf numFmtId="0" fontId="65" fillId="12" borderId="0" xfId="8" applyFont="1" applyFill="1" applyAlignment="1">
      <alignment vertical="center"/>
    </xf>
    <xf numFmtId="0" fontId="42" fillId="12" borderId="0" xfId="8" applyFont="1" applyFill="1" applyAlignment="1">
      <alignment horizontal="center" vertical="center"/>
    </xf>
    <xf numFmtId="0" fontId="63" fillId="12" borderId="0" xfId="8" applyFont="1" applyFill="1" applyAlignment="1">
      <alignment vertical="center"/>
    </xf>
    <xf numFmtId="4" fontId="66" fillId="0" borderId="0" xfId="8" applyNumberFormat="1" applyFont="1" applyAlignment="1">
      <alignment vertical="center"/>
    </xf>
    <xf numFmtId="3" fontId="66" fillId="12" borderId="0" xfId="8" applyNumberFormat="1" applyFont="1" applyFill="1" applyAlignment="1">
      <alignment vertical="center"/>
    </xf>
    <xf numFmtId="166" fontId="66" fillId="12" borderId="0" xfId="8" applyNumberFormat="1" applyFont="1" applyFill="1" applyAlignment="1">
      <alignment vertical="center"/>
    </xf>
    <xf numFmtId="3" fontId="66" fillId="0" borderId="0" xfId="8" applyNumberFormat="1" applyFont="1" applyAlignment="1">
      <alignment vertical="center"/>
    </xf>
    <xf numFmtId="166" fontId="42" fillId="2" borderId="0" xfId="8" applyNumberFormat="1" applyFont="1" applyFill="1" applyAlignment="1">
      <alignment vertical="center"/>
    </xf>
    <xf numFmtId="3" fontId="63" fillId="0" borderId="0" xfId="8" applyNumberFormat="1" applyFont="1" applyAlignment="1">
      <alignment horizontal="left" vertical="center"/>
    </xf>
    <xf numFmtId="4" fontId="66" fillId="0" borderId="0" xfId="8" applyNumberFormat="1" applyFont="1" applyAlignment="1">
      <alignment horizontal="left" vertical="center"/>
    </xf>
    <xf numFmtId="0" fontId="67" fillId="0" borderId="0" xfId="8" applyFont="1"/>
    <xf numFmtId="0" fontId="40" fillId="11" borderId="44" xfId="8" quotePrefix="1" applyFont="1" applyFill="1" applyBorder="1" applyAlignment="1">
      <alignment horizontal="center" vertical="center"/>
    </xf>
    <xf numFmtId="0" fontId="40" fillId="11" borderId="9" xfId="8" applyFont="1" applyFill="1" applyBorder="1" applyAlignment="1">
      <alignment vertical="center" wrapText="1"/>
    </xf>
    <xf numFmtId="167" fontId="41" fillId="11" borderId="9" xfId="8" applyNumberFormat="1" applyFont="1" applyFill="1" applyBorder="1" applyAlignment="1">
      <alignment vertical="center"/>
    </xf>
    <xf numFmtId="3" fontId="41" fillId="11" borderId="9" xfId="8" applyNumberFormat="1" applyFont="1" applyFill="1" applyBorder="1" applyAlignment="1">
      <alignment vertical="center"/>
    </xf>
    <xf numFmtId="166" fontId="41" fillId="11" borderId="9" xfId="8" applyNumberFormat="1" applyFont="1" applyFill="1" applyBorder="1" applyAlignment="1">
      <alignment vertical="center"/>
    </xf>
    <xf numFmtId="0" fontId="51" fillId="11" borderId="44" xfId="8" quotePrefix="1" applyFont="1" applyFill="1" applyBorder="1" applyAlignment="1">
      <alignment horizontal="center" vertical="center"/>
    </xf>
    <xf numFmtId="0" fontId="51" fillId="11" borderId="9" xfId="8" applyFont="1" applyFill="1" applyBorder="1" applyAlignment="1">
      <alignment vertical="center" wrapText="1"/>
    </xf>
    <xf numFmtId="167" fontId="52" fillId="11" borderId="9" xfId="8" applyNumberFormat="1" applyFont="1" applyFill="1" applyBorder="1" applyAlignment="1">
      <alignment vertical="center"/>
    </xf>
    <xf numFmtId="3" fontId="52" fillId="11" borderId="9" xfId="8" applyNumberFormat="1" applyFont="1" applyFill="1" applyBorder="1" applyAlignment="1">
      <alignment vertical="center"/>
    </xf>
    <xf numFmtId="166" fontId="53" fillId="11" borderId="9" xfId="8" applyNumberFormat="1" applyFont="1" applyFill="1" applyBorder="1" applyAlignment="1">
      <alignment vertical="center"/>
    </xf>
    <xf numFmtId="166" fontId="52" fillId="11" borderId="9" xfId="8" applyNumberFormat="1" applyFont="1" applyFill="1" applyBorder="1" applyAlignment="1">
      <alignment vertical="center"/>
    </xf>
    <xf numFmtId="0" fontId="44" fillId="11" borderId="55" xfId="1" quotePrefix="1" applyFont="1" applyFill="1" applyBorder="1" applyAlignment="1">
      <alignment horizontal="center" vertical="center" wrapText="1"/>
    </xf>
    <xf numFmtId="0" fontId="44" fillId="11" borderId="5" xfId="1" applyFont="1" applyFill="1" applyBorder="1" applyAlignment="1">
      <alignment vertical="center"/>
    </xf>
    <xf numFmtId="167" fontId="45" fillId="11" borderId="5" xfId="8" applyNumberFormat="1" applyFont="1" applyFill="1" applyBorder="1" applyAlignment="1">
      <alignment vertical="center"/>
    </xf>
    <xf numFmtId="3" fontId="46" fillId="11" borderId="5" xfId="8" applyNumberFormat="1" applyFont="1" applyFill="1" applyBorder="1" applyAlignment="1">
      <alignment vertical="center"/>
    </xf>
    <xf numFmtId="3" fontId="45" fillId="11" borderId="5" xfId="8" applyNumberFormat="1" applyFont="1" applyFill="1" applyBorder="1" applyAlignment="1">
      <alignment vertical="center"/>
    </xf>
    <xf numFmtId="3" fontId="47" fillId="11" borderId="5" xfId="8" applyNumberFormat="1" applyFont="1" applyFill="1" applyBorder="1" applyAlignment="1">
      <alignment vertical="center"/>
    </xf>
    <xf numFmtId="3" fontId="48" fillId="11" borderId="5" xfId="8" applyNumberFormat="1" applyFont="1" applyFill="1" applyBorder="1" applyAlignment="1">
      <alignment vertical="center"/>
    </xf>
    <xf numFmtId="166" fontId="41" fillId="11" borderId="31" xfId="8" applyNumberFormat="1" applyFont="1" applyFill="1" applyBorder="1" applyAlignment="1">
      <alignment vertical="center"/>
    </xf>
    <xf numFmtId="3" fontId="47" fillId="11" borderId="9" xfId="8" applyNumberFormat="1" applyFont="1" applyFill="1" applyBorder="1" applyAlignment="1">
      <alignment vertical="center"/>
    </xf>
    <xf numFmtId="3" fontId="60" fillId="11" borderId="9" xfId="8" applyNumberFormat="1" applyFont="1" applyFill="1" applyBorder="1" applyAlignment="1">
      <alignment vertical="center"/>
    </xf>
    <xf numFmtId="3" fontId="61" fillId="11" borderId="9" xfId="8" applyNumberFormat="1" applyFont="1" applyFill="1" applyBorder="1" applyAlignment="1">
      <alignment vertical="center"/>
    </xf>
    <xf numFmtId="3" fontId="54" fillId="11" borderId="9" xfId="8" applyNumberFormat="1" applyFont="1" applyFill="1" applyBorder="1" applyAlignment="1">
      <alignment vertical="center"/>
    </xf>
    <xf numFmtId="0" fontId="58" fillId="11" borderId="47" xfId="8" quotePrefix="1" applyFont="1" applyFill="1" applyBorder="1" applyAlignment="1">
      <alignment horizontal="center" vertical="center"/>
    </xf>
    <xf numFmtId="0" fontId="58" fillId="11" borderId="7" xfId="8" applyFont="1" applyFill="1" applyBorder="1" applyAlignment="1">
      <alignment vertical="center" wrapText="1"/>
    </xf>
    <xf numFmtId="167" fontId="47" fillId="11" borderId="7" xfId="8" applyNumberFormat="1" applyFont="1" applyFill="1" applyBorder="1" applyAlignment="1">
      <alignment vertical="center"/>
    </xf>
    <xf numFmtId="3" fontId="47" fillId="11" borderId="7" xfId="8" applyNumberFormat="1" applyFont="1" applyFill="1" applyBorder="1" applyAlignment="1">
      <alignment vertical="center"/>
    </xf>
    <xf numFmtId="166" fontId="47" fillId="11" borderId="7" xfId="8" applyNumberFormat="1" applyFont="1" applyFill="1" applyBorder="1" applyAlignment="1">
      <alignment vertical="center"/>
    </xf>
    <xf numFmtId="0" fontId="62" fillId="11" borderId="44" xfId="8" quotePrefix="1" applyFont="1" applyFill="1" applyBorder="1" applyAlignment="1">
      <alignment horizontal="center" vertical="center"/>
    </xf>
    <xf numFmtId="3" fontId="55" fillId="11" borderId="9" xfId="8" applyNumberFormat="1" applyFont="1" applyFill="1" applyBorder="1" applyAlignment="1">
      <alignment vertical="center"/>
    </xf>
    <xf numFmtId="166" fontId="49" fillId="11" borderId="9" xfId="8" applyNumberFormat="1" applyFont="1" applyFill="1" applyBorder="1" applyAlignment="1">
      <alignment vertical="center"/>
    </xf>
    <xf numFmtId="49" fontId="62" fillId="11" borderId="44" xfId="8" quotePrefix="1" applyNumberFormat="1" applyFont="1" applyFill="1" applyBorder="1" applyAlignment="1">
      <alignment horizontal="center" vertical="center"/>
    </xf>
    <xf numFmtId="166" fontId="47" fillId="11" borderId="9" xfId="8" applyNumberFormat="1" applyFont="1" applyFill="1" applyBorder="1" applyAlignment="1">
      <alignment vertical="center"/>
    </xf>
  </cellXfs>
  <cellStyles count="10">
    <cellStyle name="Dziesiętny" xfId="7" builtinId="3"/>
    <cellStyle name="Dziesiętny 2" xfId="3" xr:uid="{00000000-0005-0000-0000-000000000000}"/>
    <cellStyle name="Dziesiętny 2 2" xfId="5" xr:uid="{00000000-0005-0000-0000-000001000000}"/>
    <cellStyle name="Dziesiętny 3" xfId="9" xr:uid="{5BD76F81-90C5-46C7-A91F-773C513A1807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8" xr:uid="{03AEF8BC-F344-4B19-8AF4-1D2FD1BB9EFF}"/>
  </cellStyles>
  <dxfs count="6">
    <dxf>
      <font>
        <color theme="7" tint="0.79998168889431442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theme="7" tint="0.79998168889431442"/>
      </font>
    </dxf>
  </dxfs>
  <tableStyles count="0" defaultTableStyle="TableStyleMedium9" defaultPivotStyle="PivotStyleLight16"/>
  <colors>
    <mruColors>
      <color rgb="FFD5FFAB"/>
      <color rgb="FFFF00FF"/>
      <color rgb="FFFFFFCC"/>
      <color rgb="FFFFFFFF"/>
      <color rgb="FFCCFF99"/>
      <color rgb="FFFFFF99"/>
      <color rgb="FFCCFFFF"/>
      <color rgb="FFCCFFCC"/>
      <color rgb="FFD1FFA3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topLeftCell="A13" zoomScale="70" zoomScaleNormal="70" workbookViewId="0">
      <selection activeCell="D37" sqref="D37"/>
    </sheetView>
  </sheetViews>
  <sheetFormatPr defaultColWidth="9.140625" defaultRowHeight="15"/>
  <cols>
    <col min="1" max="1" width="15.28515625" style="5" customWidth="1"/>
    <col min="2" max="2" width="89" customWidth="1"/>
    <col min="3" max="3" width="20.85546875" customWidth="1"/>
    <col min="4" max="5" width="21.42578125" customWidth="1"/>
    <col min="6" max="6" width="19.28515625" style="6" customWidth="1"/>
    <col min="7" max="9" width="19.28515625" style="6" hidden="1" customWidth="1"/>
    <col min="10" max="10" width="19.28515625" style="6" customWidth="1"/>
    <col min="11" max="11" width="20.85546875" style="6" customWidth="1"/>
    <col min="12" max="12" width="17.7109375" style="7" customWidth="1"/>
    <col min="13" max="13" width="43.85546875" customWidth="1"/>
  </cols>
  <sheetData>
    <row r="1" spans="1:13" ht="18.75">
      <c r="A1" s="4"/>
      <c r="B1" s="4"/>
      <c r="C1" s="4"/>
      <c r="D1" s="4"/>
      <c r="E1" s="4"/>
      <c r="F1" s="4"/>
      <c r="G1" s="32"/>
      <c r="H1" s="194" t="s">
        <v>153</v>
      </c>
      <c r="I1" s="194"/>
      <c r="J1" s="194"/>
      <c r="K1" s="194"/>
      <c r="L1" s="194"/>
      <c r="M1" s="194"/>
    </row>
    <row r="2" spans="1:13" ht="18.75">
      <c r="A2" s="4"/>
      <c r="B2" s="4"/>
      <c r="C2" s="4"/>
      <c r="D2" s="4"/>
      <c r="E2" s="4"/>
      <c r="F2" s="4"/>
      <c r="G2" s="97"/>
      <c r="H2" s="194" t="s">
        <v>147</v>
      </c>
      <c r="I2" s="194"/>
      <c r="J2" s="194"/>
      <c r="K2" s="194"/>
      <c r="L2" s="194"/>
      <c r="M2" s="194"/>
    </row>
    <row r="3" spans="1:13" ht="20.25" customHeight="1">
      <c r="A3" s="4"/>
      <c r="B3" s="4"/>
      <c r="C3" s="4"/>
      <c r="D3" s="4"/>
      <c r="E3" s="4"/>
      <c r="F3" s="4"/>
      <c r="G3" s="97"/>
      <c r="H3" s="190"/>
      <c r="I3" s="190"/>
      <c r="J3" s="190"/>
      <c r="K3" s="190"/>
      <c r="L3" s="190"/>
      <c r="M3" s="190"/>
    </row>
    <row r="4" spans="1:13" ht="52.5" customHeight="1" thickBot="1">
      <c r="A4" s="209" t="s">
        <v>109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</row>
    <row r="5" spans="1:13" ht="27.75" customHeight="1">
      <c r="A5" s="196" t="s">
        <v>50</v>
      </c>
      <c r="B5" s="196" t="s">
        <v>0</v>
      </c>
      <c r="C5" s="198" t="s">
        <v>142</v>
      </c>
      <c r="D5" s="200" t="s">
        <v>143</v>
      </c>
      <c r="E5" s="202" t="s">
        <v>144</v>
      </c>
      <c r="F5" s="204" t="s">
        <v>17</v>
      </c>
      <c r="G5" s="204"/>
      <c r="H5" s="204"/>
      <c r="I5" s="204"/>
      <c r="J5" s="204"/>
      <c r="K5" s="204"/>
      <c r="L5" s="205" t="s">
        <v>129</v>
      </c>
      <c r="M5" s="207" t="s">
        <v>1</v>
      </c>
    </row>
    <row r="6" spans="1:13" ht="102.75" customHeight="1" thickBot="1">
      <c r="A6" s="197"/>
      <c r="B6" s="197"/>
      <c r="C6" s="199"/>
      <c r="D6" s="201"/>
      <c r="E6" s="203"/>
      <c r="F6" s="178" t="s">
        <v>132</v>
      </c>
      <c r="G6" s="179" t="s">
        <v>18</v>
      </c>
      <c r="H6" s="178" t="s">
        <v>19</v>
      </c>
      <c r="I6" s="178" t="s">
        <v>115</v>
      </c>
      <c r="J6" s="178" t="s">
        <v>16</v>
      </c>
      <c r="K6" s="178" t="s">
        <v>20</v>
      </c>
      <c r="L6" s="206"/>
      <c r="M6" s="208"/>
    </row>
    <row r="7" spans="1:13" s="1" customFormat="1" ht="54" customHeight="1" thickBot="1">
      <c r="A7" s="105"/>
      <c r="B7" s="106" t="s">
        <v>48</v>
      </c>
      <c r="C7" s="137">
        <v>27813.24</v>
      </c>
      <c r="D7" s="129">
        <v>13994657</v>
      </c>
      <c r="E7" s="129">
        <v>13995564</v>
      </c>
      <c r="F7" s="130">
        <v>3143515</v>
      </c>
      <c r="G7" s="130">
        <v>0</v>
      </c>
      <c r="H7" s="130">
        <v>0</v>
      </c>
      <c r="I7" s="130">
        <v>0</v>
      </c>
      <c r="J7" s="130">
        <v>1459381</v>
      </c>
      <c r="K7" s="130">
        <v>9392668</v>
      </c>
      <c r="L7" s="129">
        <v>28720</v>
      </c>
      <c r="M7" s="107"/>
    </row>
    <row r="8" spans="1:13" s="1" customFormat="1" ht="61.5" thickBot="1">
      <c r="A8" s="121" t="s">
        <v>4</v>
      </c>
      <c r="B8" s="122" t="s">
        <v>117</v>
      </c>
      <c r="C8" s="138">
        <v>26401.74</v>
      </c>
      <c r="D8" s="131">
        <v>2581620</v>
      </c>
      <c r="E8" s="131">
        <v>2583318</v>
      </c>
      <c r="F8" s="132">
        <v>2490610</v>
      </c>
      <c r="G8" s="132"/>
      <c r="H8" s="132"/>
      <c r="I8" s="132"/>
      <c r="J8" s="132"/>
      <c r="K8" s="132">
        <v>92708</v>
      </c>
      <c r="L8" s="131">
        <v>28100</v>
      </c>
      <c r="M8" s="210" t="s">
        <v>37</v>
      </c>
    </row>
    <row r="9" spans="1:13" s="1" customFormat="1" ht="54" customHeight="1" thickBot="1">
      <c r="A9" s="172" t="s">
        <v>5</v>
      </c>
      <c r="B9" s="173" t="s">
        <v>52</v>
      </c>
      <c r="C9" s="138"/>
      <c r="D9" s="131">
        <v>8165037</v>
      </c>
      <c r="E9" s="131">
        <v>8165037</v>
      </c>
      <c r="F9" s="131"/>
      <c r="G9" s="131"/>
      <c r="H9" s="131"/>
      <c r="I9" s="131"/>
      <c r="J9" s="131"/>
      <c r="K9" s="131">
        <v>8165037</v>
      </c>
      <c r="L9" s="131"/>
      <c r="M9" s="211"/>
    </row>
    <row r="10" spans="1:13" s="1" customFormat="1" ht="54" customHeight="1" thickBot="1">
      <c r="A10" s="172" t="s">
        <v>6</v>
      </c>
      <c r="B10" s="173" t="s">
        <v>38</v>
      </c>
      <c r="C10" s="138"/>
      <c r="D10" s="131">
        <v>156000</v>
      </c>
      <c r="E10" s="131">
        <v>156000</v>
      </c>
      <c r="F10" s="131"/>
      <c r="G10" s="131"/>
      <c r="H10" s="131"/>
      <c r="I10" s="131"/>
      <c r="J10" s="131">
        <v>106000</v>
      </c>
      <c r="K10" s="131">
        <v>50000</v>
      </c>
      <c r="L10" s="131"/>
      <c r="M10" s="212" t="s">
        <v>118</v>
      </c>
    </row>
    <row r="11" spans="1:13" s="1" customFormat="1" ht="54" customHeight="1" thickBot="1">
      <c r="A11" s="172" t="s">
        <v>7</v>
      </c>
      <c r="B11" s="173" t="s">
        <v>40</v>
      </c>
      <c r="C11" s="138"/>
      <c r="D11" s="131">
        <v>37000</v>
      </c>
      <c r="E11" s="131">
        <v>37000</v>
      </c>
      <c r="F11" s="131"/>
      <c r="G11" s="131"/>
      <c r="H11" s="131"/>
      <c r="I11" s="131"/>
      <c r="J11" s="131">
        <v>27000</v>
      </c>
      <c r="K11" s="131">
        <v>10000</v>
      </c>
      <c r="L11" s="131"/>
      <c r="M11" s="213"/>
    </row>
    <row r="12" spans="1:13" s="2" customFormat="1" ht="54" customHeight="1" thickBot="1">
      <c r="A12" s="172" t="s">
        <v>8</v>
      </c>
      <c r="B12" s="174" t="s">
        <v>13</v>
      </c>
      <c r="C12" s="138"/>
      <c r="D12" s="131">
        <v>349500</v>
      </c>
      <c r="E12" s="131">
        <v>349500</v>
      </c>
      <c r="F12" s="157"/>
      <c r="G12" s="157"/>
      <c r="H12" s="157"/>
      <c r="I12" s="157"/>
      <c r="J12" s="157">
        <v>104000</v>
      </c>
      <c r="K12" s="157">
        <v>245500</v>
      </c>
      <c r="L12" s="131"/>
      <c r="M12" s="213"/>
    </row>
    <row r="13" spans="1:13" s="4" customFormat="1" ht="54" customHeight="1" thickBot="1">
      <c r="A13" s="172" t="s">
        <v>9</v>
      </c>
      <c r="B13" s="175" t="s">
        <v>36</v>
      </c>
      <c r="C13" s="138"/>
      <c r="D13" s="131">
        <v>567500</v>
      </c>
      <c r="E13" s="131">
        <v>567500</v>
      </c>
      <c r="F13" s="158">
        <v>34000</v>
      </c>
      <c r="G13" s="158"/>
      <c r="H13" s="158"/>
      <c r="I13" s="158"/>
      <c r="J13" s="158">
        <v>111000</v>
      </c>
      <c r="K13" s="158">
        <v>422500</v>
      </c>
      <c r="L13" s="131"/>
      <c r="M13" s="213"/>
    </row>
    <row r="14" spans="1:13" s="101" customFormat="1" ht="54" customHeight="1" thickBot="1">
      <c r="A14" s="172" t="s">
        <v>10</v>
      </c>
      <c r="B14" s="175" t="s">
        <v>113</v>
      </c>
      <c r="C14" s="138">
        <v>782.5</v>
      </c>
      <c r="D14" s="131">
        <v>909000</v>
      </c>
      <c r="E14" s="131">
        <v>908218</v>
      </c>
      <c r="F14" s="131">
        <v>486905</v>
      </c>
      <c r="G14" s="131"/>
      <c r="H14" s="131"/>
      <c r="I14" s="131"/>
      <c r="J14" s="131">
        <v>108000</v>
      </c>
      <c r="K14" s="131">
        <v>313313</v>
      </c>
      <c r="L14" s="131"/>
      <c r="M14" s="213"/>
    </row>
    <row r="15" spans="1:13" s="4" customFormat="1" ht="54" customHeight="1" thickBot="1">
      <c r="A15" s="172" t="s">
        <v>11</v>
      </c>
      <c r="B15" s="175" t="s">
        <v>123</v>
      </c>
      <c r="C15" s="159">
        <v>8.6999999999999993</v>
      </c>
      <c r="D15" s="160">
        <v>144000</v>
      </c>
      <c r="E15" s="160">
        <v>143991</v>
      </c>
      <c r="F15" s="131">
        <v>6000</v>
      </c>
      <c r="G15" s="131"/>
      <c r="H15" s="131"/>
      <c r="I15" s="131"/>
      <c r="J15" s="131">
        <v>115991</v>
      </c>
      <c r="K15" s="131">
        <v>22000</v>
      </c>
      <c r="L15" s="131"/>
      <c r="M15" s="213"/>
    </row>
    <row r="16" spans="1:13" s="3" customFormat="1" ht="54" customHeight="1" thickBot="1">
      <c r="A16" s="172" t="s">
        <v>12</v>
      </c>
      <c r="B16" s="175" t="s">
        <v>14</v>
      </c>
      <c r="C16" s="138"/>
      <c r="D16" s="131">
        <v>87000</v>
      </c>
      <c r="E16" s="131">
        <v>87000</v>
      </c>
      <c r="F16" s="131">
        <v>72000</v>
      </c>
      <c r="G16" s="131"/>
      <c r="H16" s="131"/>
      <c r="I16" s="131"/>
      <c r="J16" s="131">
        <v>2000</v>
      </c>
      <c r="K16" s="131">
        <v>13000</v>
      </c>
      <c r="L16" s="131"/>
      <c r="M16" s="213"/>
    </row>
    <row r="17" spans="1:13" ht="54" customHeight="1" thickBot="1">
      <c r="A17" s="124">
        <v>10</v>
      </c>
      <c r="B17" s="123" t="s">
        <v>15</v>
      </c>
      <c r="C17" s="138"/>
      <c r="D17" s="131">
        <v>2000</v>
      </c>
      <c r="E17" s="131">
        <v>2000</v>
      </c>
      <c r="F17" s="131"/>
      <c r="G17" s="132"/>
      <c r="H17" s="132"/>
      <c r="I17" s="132"/>
      <c r="J17" s="132">
        <v>300</v>
      </c>
      <c r="K17" s="132">
        <v>1700</v>
      </c>
      <c r="L17" s="131"/>
      <c r="M17" s="213"/>
    </row>
    <row r="18" spans="1:13" ht="54" customHeight="1" thickBot="1">
      <c r="A18" s="125" t="s">
        <v>128</v>
      </c>
      <c r="B18" s="126" t="s">
        <v>110</v>
      </c>
      <c r="C18" s="159"/>
      <c r="D18" s="160">
        <v>40000</v>
      </c>
      <c r="E18" s="160">
        <v>40000</v>
      </c>
      <c r="F18" s="160">
        <v>0</v>
      </c>
      <c r="G18" s="160"/>
      <c r="H18" s="160"/>
      <c r="I18" s="160"/>
      <c r="J18" s="160">
        <v>20000</v>
      </c>
      <c r="K18" s="160">
        <v>20000</v>
      </c>
      <c r="L18" s="160"/>
      <c r="M18" s="214"/>
    </row>
    <row r="19" spans="1:13" ht="54" customHeight="1" thickBot="1">
      <c r="A19" s="124">
        <v>13</v>
      </c>
      <c r="B19" s="123" t="s">
        <v>111</v>
      </c>
      <c r="C19" s="138"/>
      <c r="D19" s="131">
        <v>39000</v>
      </c>
      <c r="E19" s="131">
        <v>39000</v>
      </c>
      <c r="F19" s="131"/>
      <c r="G19" s="132"/>
      <c r="H19" s="132"/>
      <c r="I19" s="132"/>
      <c r="J19" s="132">
        <v>39000</v>
      </c>
      <c r="K19" s="132"/>
      <c r="L19" s="131"/>
      <c r="M19" s="108" t="s">
        <v>27</v>
      </c>
    </row>
    <row r="20" spans="1:13" ht="54" customHeight="1" thickBot="1">
      <c r="A20" s="124">
        <v>14</v>
      </c>
      <c r="B20" s="123" t="s">
        <v>112</v>
      </c>
      <c r="C20" s="138">
        <v>620.29999999999995</v>
      </c>
      <c r="D20" s="131">
        <v>751000</v>
      </c>
      <c r="E20" s="131">
        <v>751000</v>
      </c>
      <c r="F20" s="131"/>
      <c r="G20" s="132"/>
      <c r="H20" s="132"/>
      <c r="I20" s="132"/>
      <c r="J20" s="132">
        <v>750090</v>
      </c>
      <c r="K20" s="132">
        <v>910</v>
      </c>
      <c r="L20" s="131">
        <v>620</v>
      </c>
      <c r="M20" s="108" t="s">
        <v>2</v>
      </c>
    </row>
    <row r="21" spans="1:13" ht="54" customHeight="1" thickBot="1">
      <c r="A21" s="127">
        <v>15</v>
      </c>
      <c r="B21" s="128" t="s">
        <v>114</v>
      </c>
      <c r="C21" s="138"/>
      <c r="D21" s="131">
        <v>166000</v>
      </c>
      <c r="E21" s="131">
        <v>166000</v>
      </c>
      <c r="F21" s="131">
        <v>54000</v>
      </c>
      <c r="G21" s="132"/>
      <c r="H21" s="132"/>
      <c r="I21" s="132"/>
      <c r="J21" s="132">
        <v>76000</v>
      </c>
      <c r="K21" s="132">
        <v>36000</v>
      </c>
      <c r="L21" s="131"/>
      <c r="M21" s="108" t="s">
        <v>39</v>
      </c>
    </row>
    <row r="22" spans="1:13" s="1" customFormat="1" ht="61.5" customHeight="1" thickBot="1">
      <c r="A22" s="109">
        <v>12</v>
      </c>
      <c r="B22" s="166" t="s">
        <v>124</v>
      </c>
      <c r="C22" s="163"/>
      <c r="D22" s="164">
        <v>3574000</v>
      </c>
      <c r="E22" s="164">
        <v>3574000</v>
      </c>
      <c r="F22" s="165">
        <v>965000</v>
      </c>
      <c r="G22" s="165"/>
      <c r="H22" s="165"/>
      <c r="I22" s="165"/>
      <c r="J22" s="165">
        <v>900000</v>
      </c>
      <c r="K22" s="165">
        <v>1709000</v>
      </c>
      <c r="L22" s="163"/>
      <c r="M22" s="110" t="s">
        <v>35</v>
      </c>
    </row>
    <row r="23" spans="1:13" ht="54" customHeight="1" thickBot="1">
      <c r="A23" s="195" t="s">
        <v>3</v>
      </c>
      <c r="B23" s="195"/>
      <c r="C23" s="139">
        <v>27813.24</v>
      </c>
      <c r="D23" s="133">
        <v>17568657</v>
      </c>
      <c r="E23" s="134">
        <v>17569564</v>
      </c>
      <c r="F23" s="134">
        <v>4108515</v>
      </c>
      <c r="G23" s="134">
        <v>0</v>
      </c>
      <c r="H23" s="134">
        <v>0</v>
      </c>
      <c r="I23" s="134">
        <v>0</v>
      </c>
      <c r="J23" s="134">
        <v>2359381</v>
      </c>
      <c r="K23" s="134">
        <v>11101668</v>
      </c>
      <c r="L23" s="134">
        <v>28720</v>
      </c>
      <c r="M23" s="111"/>
    </row>
    <row r="24" spans="1:13" ht="54" customHeight="1">
      <c r="A24" s="28"/>
      <c r="B24" s="104" t="s">
        <v>154</v>
      </c>
      <c r="C24" s="29"/>
      <c r="D24" s="29"/>
      <c r="E24" s="29"/>
      <c r="F24" s="30"/>
      <c r="G24" s="30"/>
      <c r="H24" s="30"/>
      <c r="I24" s="30"/>
      <c r="J24" s="30"/>
      <c r="K24" s="30"/>
      <c r="L24" s="30"/>
      <c r="M24" s="31"/>
    </row>
  </sheetData>
  <mergeCells count="14">
    <mergeCell ref="H1:M1"/>
    <mergeCell ref="A23:B23"/>
    <mergeCell ref="A5:A6"/>
    <mergeCell ref="B5:B6"/>
    <mergeCell ref="C5:C6"/>
    <mergeCell ref="D5:D6"/>
    <mergeCell ref="E5:E6"/>
    <mergeCell ref="F5:K5"/>
    <mergeCell ref="L5:L6"/>
    <mergeCell ref="M5:M6"/>
    <mergeCell ref="A4:M4"/>
    <mergeCell ref="M8:M9"/>
    <mergeCell ref="M10:M18"/>
    <mergeCell ref="H2:M2"/>
  </mergeCells>
  <conditionalFormatting sqref="A9:B12 A14:B14 A16:B18">
    <cfRule type="cellIs" dxfId="5" priority="8" operator="equal">
      <formula>0</formula>
    </cfRule>
  </conditionalFormatting>
  <conditionalFormatting sqref="A7:B7 A22:B22">
    <cfRule type="cellIs" dxfId="4" priority="6" operator="equal">
      <formula>0</formula>
    </cfRule>
  </conditionalFormatting>
  <conditionalFormatting sqref="A8:B8 A13:B13 A15:B15">
    <cfRule type="cellIs" dxfId="3" priority="5" operator="equal">
      <formula>0</formula>
    </cfRule>
  </conditionalFormatting>
  <conditionalFormatting sqref="A23:B23 M23">
    <cfRule type="cellIs" dxfId="2" priority="3" operator="equal">
      <formula>0</formula>
    </cfRule>
    <cfRule type="cellIs" dxfId="1" priority="4" operator="equal">
      <formula>0</formula>
    </cfRule>
  </conditionalFormatting>
  <conditionalFormatting sqref="A19:B22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61"/>
  <sheetViews>
    <sheetView topLeftCell="E1" zoomScale="89" zoomScaleNormal="89" zoomScaleSheetLayoutView="70" workbookViewId="0">
      <selection activeCell="K11" sqref="K11"/>
    </sheetView>
  </sheetViews>
  <sheetFormatPr defaultColWidth="9.140625" defaultRowHeight="12.75"/>
  <cols>
    <col min="1" max="1" width="16" style="11" customWidth="1"/>
    <col min="2" max="2" width="86.85546875" style="8" customWidth="1"/>
    <col min="3" max="3" width="24.5703125" style="10" customWidth="1"/>
    <col min="4" max="4" width="24.7109375" style="10" customWidth="1"/>
    <col min="5" max="5" width="24.140625" style="8" customWidth="1"/>
    <col min="6" max="6" width="20.85546875" style="10" customWidth="1"/>
    <col min="7" max="7" width="18.7109375" style="10" hidden="1" customWidth="1"/>
    <col min="8" max="9" width="19" style="10" hidden="1" customWidth="1"/>
    <col min="10" max="11" width="22.28515625" style="10" customWidth="1"/>
    <col min="12" max="14" width="19" style="10" customWidth="1"/>
    <col min="15" max="15" width="39" style="9" customWidth="1"/>
    <col min="16" max="16384" width="9.140625" style="8"/>
  </cols>
  <sheetData>
    <row r="1" spans="1:15" ht="22.5" customHeight="1">
      <c r="H1" s="32"/>
      <c r="I1" s="32"/>
      <c r="J1" s="194" t="s">
        <v>152</v>
      </c>
      <c r="K1" s="194"/>
      <c r="L1" s="194"/>
      <c r="M1" s="194"/>
      <c r="N1" s="194"/>
      <c r="O1" s="194"/>
    </row>
    <row r="2" spans="1:15" ht="22.5" customHeight="1">
      <c r="H2" s="97"/>
      <c r="I2" s="97"/>
      <c r="J2" s="194" t="s">
        <v>148</v>
      </c>
      <c r="K2" s="194"/>
      <c r="L2" s="194"/>
      <c r="M2" s="194"/>
      <c r="N2" s="194"/>
      <c r="O2" s="194"/>
    </row>
    <row r="3" spans="1:15" ht="72" customHeight="1" thickBot="1">
      <c r="A3" s="209" t="s">
        <v>108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</row>
    <row r="4" spans="1:15" ht="40.700000000000003" customHeight="1">
      <c r="A4" s="230" t="s">
        <v>51</v>
      </c>
      <c r="B4" s="232" t="s">
        <v>0</v>
      </c>
      <c r="C4" s="198" t="s">
        <v>142</v>
      </c>
      <c r="D4" s="200" t="s">
        <v>145</v>
      </c>
      <c r="E4" s="202" t="s">
        <v>146</v>
      </c>
      <c r="F4" s="204" t="s">
        <v>17</v>
      </c>
      <c r="G4" s="204"/>
      <c r="H4" s="204"/>
      <c r="I4" s="204"/>
      <c r="J4" s="204"/>
      <c r="K4" s="204"/>
      <c r="L4" s="238" t="s">
        <v>49</v>
      </c>
      <c r="M4" s="238" t="s">
        <v>149</v>
      </c>
      <c r="N4" s="234" t="s">
        <v>129</v>
      </c>
      <c r="O4" s="236" t="s">
        <v>1</v>
      </c>
    </row>
    <row r="5" spans="1:15" s="24" customFormat="1" ht="66.2" customHeight="1" thickBot="1">
      <c r="A5" s="231"/>
      <c r="B5" s="233"/>
      <c r="C5" s="199"/>
      <c r="D5" s="201"/>
      <c r="E5" s="203"/>
      <c r="F5" s="178" t="s">
        <v>132</v>
      </c>
      <c r="G5" s="179" t="s">
        <v>18</v>
      </c>
      <c r="H5" s="178" t="s">
        <v>19</v>
      </c>
      <c r="I5" s="178" t="s">
        <v>115</v>
      </c>
      <c r="J5" s="178" t="s">
        <v>16</v>
      </c>
      <c r="K5" s="178" t="s">
        <v>20</v>
      </c>
      <c r="L5" s="239"/>
      <c r="M5" s="239"/>
      <c r="N5" s="235"/>
      <c r="O5" s="237"/>
    </row>
    <row r="6" spans="1:15" s="24" customFormat="1" ht="35.450000000000003" customHeight="1" thickBot="1">
      <c r="A6" s="26"/>
      <c r="B6" s="42" t="s">
        <v>32</v>
      </c>
      <c r="C6" s="140">
        <v>1149265.4000000001</v>
      </c>
      <c r="D6" s="49">
        <v>24732604</v>
      </c>
      <c r="E6" s="49">
        <v>24799560</v>
      </c>
      <c r="F6" s="49">
        <v>17378426</v>
      </c>
      <c r="G6" s="49">
        <v>0</v>
      </c>
      <c r="H6" s="49">
        <v>0</v>
      </c>
      <c r="I6" s="49">
        <v>0</v>
      </c>
      <c r="J6" s="49">
        <v>6678060</v>
      </c>
      <c r="K6" s="49">
        <v>743074</v>
      </c>
      <c r="L6" s="50">
        <v>0</v>
      </c>
      <c r="M6" s="50">
        <v>0</v>
      </c>
      <c r="N6" s="50">
        <v>1216222</v>
      </c>
      <c r="O6" s="25"/>
    </row>
    <row r="7" spans="1:15" s="20" customFormat="1" ht="33" customHeight="1" thickBot="1">
      <c r="A7" s="112" t="s">
        <v>4</v>
      </c>
      <c r="B7" s="113" t="s">
        <v>31</v>
      </c>
      <c r="C7" s="141">
        <v>1144118.79</v>
      </c>
      <c r="D7" s="94">
        <v>17645604</v>
      </c>
      <c r="E7" s="94">
        <v>17715266</v>
      </c>
      <c r="F7" s="94">
        <v>17167082</v>
      </c>
      <c r="G7" s="94"/>
      <c r="H7" s="76"/>
      <c r="I7" s="76"/>
      <c r="J7" s="76"/>
      <c r="K7" s="76">
        <v>548184</v>
      </c>
      <c r="L7" s="114"/>
      <c r="M7" s="114"/>
      <c r="N7" s="114">
        <v>1213781</v>
      </c>
      <c r="O7" s="215" t="s">
        <v>34</v>
      </c>
    </row>
    <row r="8" spans="1:15" s="20" customFormat="1" ht="33" customHeight="1" thickBot="1">
      <c r="A8" s="112" t="s">
        <v>5</v>
      </c>
      <c r="B8" s="113" t="s">
        <v>121</v>
      </c>
      <c r="C8" s="142"/>
      <c r="D8" s="46">
        <v>114700</v>
      </c>
      <c r="E8" s="177">
        <v>114700</v>
      </c>
      <c r="F8" s="46"/>
      <c r="G8" s="46"/>
      <c r="H8" s="76"/>
      <c r="I8" s="76"/>
      <c r="J8" s="76">
        <v>64700</v>
      </c>
      <c r="K8" s="76">
        <v>50000</v>
      </c>
      <c r="L8" s="114"/>
      <c r="M8" s="114"/>
      <c r="N8" s="114"/>
      <c r="O8" s="216"/>
    </row>
    <row r="9" spans="1:15" s="20" customFormat="1" ht="43.5" customHeight="1" thickBot="1">
      <c r="A9" s="112" t="s">
        <v>6</v>
      </c>
      <c r="B9" s="115" t="s">
        <v>30</v>
      </c>
      <c r="C9" s="141">
        <v>2440.61</v>
      </c>
      <c r="D9" s="76">
        <v>2812000</v>
      </c>
      <c r="E9" s="94">
        <v>2812000</v>
      </c>
      <c r="F9" s="76">
        <v>67000</v>
      </c>
      <c r="G9" s="76"/>
      <c r="H9" s="76"/>
      <c r="I9" s="76"/>
      <c r="J9" s="76">
        <v>2738910</v>
      </c>
      <c r="K9" s="76">
        <v>6090</v>
      </c>
      <c r="L9" s="114"/>
      <c r="M9" s="114"/>
      <c r="N9" s="114">
        <v>2441</v>
      </c>
      <c r="O9" s="215" t="s">
        <v>2</v>
      </c>
    </row>
    <row r="10" spans="1:15" s="20" customFormat="1" ht="34.5" customHeight="1" thickBot="1">
      <c r="A10" s="116" t="s">
        <v>7</v>
      </c>
      <c r="B10" s="115" t="s">
        <v>54</v>
      </c>
      <c r="C10" s="142"/>
      <c r="D10" s="76">
        <v>135500</v>
      </c>
      <c r="E10" s="162">
        <v>135500</v>
      </c>
      <c r="F10" s="76"/>
      <c r="G10" s="76"/>
      <c r="H10" s="76"/>
      <c r="I10" s="76"/>
      <c r="J10" s="76">
        <v>135500</v>
      </c>
      <c r="K10" s="76"/>
      <c r="L10" s="114"/>
      <c r="M10" s="114"/>
      <c r="N10" s="114"/>
      <c r="O10" s="217"/>
    </row>
    <row r="11" spans="1:15" s="20" customFormat="1" ht="42.75" customHeight="1" thickBot="1">
      <c r="A11" s="116" t="s">
        <v>8</v>
      </c>
      <c r="B11" s="27" t="s">
        <v>29</v>
      </c>
      <c r="C11" s="161"/>
      <c r="D11" s="76">
        <v>477400</v>
      </c>
      <c r="E11" s="94">
        <v>477400</v>
      </c>
      <c r="F11" s="76"/>
      <c r="G11" s="76"/>
      <c r="H11" s="76"/>
      <c r="I11" s="76"/>
      <c r="J11" s="76">
        <v>462900</v>
      </c>
      <c r="K11" s="76">
        <v>14500</v>
      </c>
      <c r="L11" s="114"/>
      <c r="M11" s="114"/>
      <c r="N11" s="114"/>
      <c r="O11" s="217"/>
    </row>
    <row r="12" spans="1:15" s="17" customFormat="1" ht="48.2" customHeight="1" thickBot="1">
      <c r="A12" s="112" t="s">
        <v>9</v>
      </c>
      <c r="B12" s="27" t="s">
        <v>127</v>
      </c>
      <c r="C12" s="161"/>
      <c r="D12" s="76">
        <v>339000</v>
      </c>
      <c r="E12" s="94">
        <v>339000</v>
      </c>
      <c r="F12" s="76"/>
      <c r="G12" s="76"/>
      <c r="H12" s="76"/>
      <c r="I12" s="76"/>
      <c r="J12" s="76">
        <v>308000</v>
      </c>
      <c r="K12" s="76">
        <v>31000</v>
      </c>
      <c r="L12" s="114"/>
      <c r="M12" s="114"/>
      <c r="N12" s="114"/>
      <c r="O12" s="216"/>
    </row>
    <row r="13" spans="1:15" s="20" customFormat="1" ht="38.25" customHeight="1" thickBot="1">
      <c r="A13" s="112" t="s">
        <v>10</v>
      </c>
      <c r="B13" s="27" t="s">
        <v>28</v>
      </c>
      <c r="C13" s="156"/>
      <c r="D13" s="76">
        <v>45000</v>
      </c>
      <c r="E13" s="76">
        <v>45000</v>
      </c>
      <c r="F13" s="76"/>
      <c r="G13" s="76"/>
      <c r="H13" s="76"/>
      <c r="I13" s="76"/>
      <c r="J13" s="76"/>
      <c r="K13" s="76">
        <v>45000</v>
      </c>
      <c r="L13" s="114"/>
      <c r="M13" s="114"/>
      <c r="N13" s="114"/>
      <c r="O13" s="39" t="s">
        <v>39</v>
      </c>
    </row>
    <row r="14" spans="1:15" s="20" customFormat="1" ht="36" customHeight="1" thickBot="1">
      <c r="A14" s="117" t="s">
        <v>11</v>
      </c>
      <c r="B14" s="93" t="s">
        <v>116</v>
      </c>
      <c r="C14" s="156"/>
      <c r="D14" s="76">
        <v>3000</v>
      </c>
      <c r="E14" s="76">
        <v>3000</v>
      </c>
      <c r="F14" s="94"/>
      <c r="G14" s="94"/>
      <c r="H14" s="94"/>
      <c r="I14" s="94"/>
      <c r="J14" s="94"/>
      <c r="K14" s="94">
        <v>3000</v>
      </c>
      <c r="L14" s="95"/>
      <c r="M14" s="95"/>
      <c r="N14" s="95"/>
      <c r="O14" s="80" t="s">
        <v>34</v>
      </c>
    </row>
    <row r="15" spans="1:15" s="20" customFormat="1" ht="36" customHeight="1" thickBot="1">
      <c r="A15" s="117" t="s">
        <v>12</v>
      </c>
      <c r="B15" s="93" t="s">
        <v>53</v>
      </c>
      <c r="C15" s="143"/>
      <c r="D15" s="94">
        <v>2340400</v>
      </c>
      <c r="E15" s="94">
        <v>2340400</v>
      </c>
      <c r="F15" s="94"/>
      <c r="G15" s="94"/>
      <c r="H15" s="94"/>
      <c r="I15" s="94"/>
      <c r="J15" s="94">
        <v>2328400</v>
      </c>
      <c r="K15" s="94">
        <v>12000</v>
      </c>
      <c r="L15" s="95"/>
      <c r="M15" s="95"/>
      <c r="N15" s="95"/>
      <c r="O15" s="99" t="s">
        <v>27</v>
      </c>
    </row>
    <row r="16" spans="1:15" s="20" customFormat="1" ht="36" customHeight="1" thickBot="1">
      <c r="A16" s="118">
        <v>10</v>
      </c>
      <c r="B16" s="27" t="s">
        <v>125</v>
      </c>
      <c r="C16" s="156">
        <v>2706</v>
      </c>
      <c r="D16" s="76">
        <v>291300</v>
      </c>
      <c r="E16" s="76">
        <v>288594</v>
      </c>
      <c r="F16" s="76">
        <v>44294</v>
      </c>
      <c r="G16" s="76"/>
      <c r="H16" s="76"/>
      <c r="I16" s="76"/>
      <c r="J16" s="76">
        <v>243000</v>
      </c>
      <c r="K16" s="76">
        <v>1300</v>
      </c>
      <c r="L16" s="114"/>
      <c r="M16" s="114"/>
      <c r="N16" s="114"/>
      <c r="O16" s="218" t="s">
        <v>34</v>
      </c>
    </row>
    <row r="17" spans="1:15" s="20" customFormat="1" ht="36" customHeight="1" thickBot="1">
      <c r="A17" s="118">
        <v>11</v>
      </c>
      <c r="B17" s="27" t="s">
        <v>26</v>
      </c>
      <c r="C17" s="156"/>
      <c r="D17" s="76">
        <v>108400</v>
      </c>
      <c r="E17" s="76">
        <v>108400</v>
      </c>
      <c r="F17" s="76"/>
      <c r="G17" s="114"/>
      <c r="H17" s="114"/>
      <c r="I17" s="114"/>
      <c r="J17" s="114">
        <v>87400</v>
      </c>
      <c r="K17" s="114">
        <v>21000</v>
      </c>
      <c r="L17" s="114"/>
      <c r="M17" s="114"/>
      <c r="N17" s="114"/>
      <c r="O17" s="219"/>
    </row>
    <row r="18" spans="1:15" s="16" customFormat="1" ht="36.75" customHeight="1" thickBot="1">
      <c r="A18" s="119">
        <v>15</v>
      </c>
      <c r="B18" s="120" t="s">
        <v>22</v>
      </c>
      <c r="C18" s="143"/>
      <c r="D18" s="94">
        <v>123000</v>
      </c>
      <c r="E18" s="94">
        <v>123000</v>
      </c>
      <c r="F18" s="94">
        <v>21000</v>
      </c>
      <c r="G18" s="94"/>
      <c r="H18" s="94"/>
      <c r="I18" s="94"/>
      <c r="J18" s="94">
        <v>99000</v>
      </c>
      <c r="K18" s="94">
        <v>3000</v>
      </c>
      <c r="L18" s="95"/>
      <c r="M18" s="95"/>
      <c r="N18" s="95"/>
      <c r="O18" s="39" t="s">
        <v>21</v>
      </c>
    </row>
    <row r="19" spans="1:15" s="16" customFormat="1" ht="36.75" customHeight="1" thickBot="1">
      <c r="A19" s="119">
        <v>17</v>
      </c>
      <c r="B19" s="120" t="s">
        <v>122</v>
      </c>
      <c r="C19" s="143"/>
      <c r="D19" s="94">
        <v>8000</v>
      </c>
      <c r="E19" s="94">
        <v>8000</v>
      </c>
      <c r="F19" s="94">
        <v>0</v>
      </c>
      <c r="G19" s="94"/>
      <c r="H19" s="94"/>
      <c r="I19" s="94"/>
      <c r="J19" s="94"/>
      <c r="K19" s="94">
        <v>8000</v>
      </c>
      <c r="L19" s="95"/>
      <c r="M19" s="95"/>
      <c r="N19" s="95"/>
      <c r="O19" s="39" t="s">
        <v>34</v>
      </c>
    </row>
    <row r="20" spans="1:15" s="16" customFormat="1" ht="36.75" customHeight="1" thickBot="1">
      <c r="A20" s="185">
        <v>19</v>
      </c>
      <c r="B20" s="186" t="s">
        <v>135</v>
      </c>
      <c r="C20" s="187"/>
      <c r="D20" s="188">
        <v>289300</v>
      </c>
      <c r="E20" s="188">
        <v>289300</v>
      </c>
      <c r="F20" s="188">
        <v>79050</v>
      </c>
      <c r="G20" s="188"/>
      <c r="H20" s="188"/>
      <c r="I20" s="188"/>
      <c r="J20" s="188">
        <v>210250</v>
      </c>
      <c r="K20" s="188">
        <v>0</v>
      </c>
      <c r="L20" s="189"/>
      <c r="M20" s="189"/>
      <c r="N20" s="189"/>
      <c r="O20" s="99" t="s">
        <v>136</v>
      </c>
    </row>
    <row r="21" spans="1:15" s="20" customFormat="1" ht="48.75" customHeight="1" thickBot="1">
      <c r="A21" s="40">
        <v>12</v>
      </c>
      <c r="B21" s="171" t="s">
        <v>56</v>
      </c>
      <c r="C21" s="144"/>
      <c r="D21" s="58">
        <v>940000</v>
      </c>
      <c r="E21" s="58">
        <v>940000</v>
      </c>
      <c r="F21" s="58">
        <v>135000</v>
      </c>
      <c r="G21" s="58"/>
      <c r="H21" s="58"/>
      <c r="I21" s="58"/>
      <c r="J21" s="58">
        <v>790000</v>
      </c>
      <c r="K21" s="58">
        <v>15000</v>
      </c>
      <c r="L21" s="59"/>
      <c r="M21" s="59"/>
      <c r="N21" s="59"/>
      <c r="O21" s="102" t="s">
        <v>41</v>
      </c>
    </row>
    <row r="22" spans="1:15" s="17" customFormat="1" ht="33" hidden="1" customHeight="1">
      <c r="A22" s="22" t="s">
        <v>42</v>
      </c>
      <c r="B22" s="23" t="s">
        <v>43</v>
      </c>
      <c r="C22" s="145"/>
      <c r="D22" s="48"/>
      <c r="E22" s="47">
        <v>0</v>
      </c>
      <c r="F22" s="47"/>
      <c r="G22" s="51"/>
      <c r="H22" s="51"/>
      <c r="I22" s="51"/>
      <c r="J22" s="51"/>
      <c r="K22" s="51"/>
      <c r="L22" s="51"/>
      <c r="M22" s="51"/>
      <c r="N22" s="51"/>
      <c r="O22" s="220" t="s">
        <v>44</v>
      </c>
    </row>
    <row r="23" spans="1:15" s="17" customFormat="1" ht="44.45" hidden="1" customHeight="1" thickBot="1">
      <c r="A23" s="19" t="s">
        <v>45</v>
      </c>
      <c r="B23" s="33" t="s">
        <v>46</v>
      </c>
      <c r="C23" s="145"/>
      <c r="D23" s="48"/>
      <c r="E23" s="47">
        <v>0</v>
      </c>
      <c r="F23" s="55"/>
      <c r="G23" s="56"/>
      <c r="H23" s="56"/>
      <c r="I23" s="56"/>
      <c r="J23" s="56"/>
      <c r="K23" s="56"/>
      <c r="L23" s="57"/>
      <c r="M23" s="57"/>
      <c r="N23" s="57"/>
      <c r="O23" s="221"/>
    </row>
    <row r="24" spans="1:15" s="17" customFormat="1" ht="61.5" thickBot="1">
      <c r="A24" s="18">
        <v>13</v>
      </c>
      <c r="B24" s="41" t="s">
        <v>120</v>
      </c>
      <c r="C24" s="167">
        <v>4812.68</v>
      </c>
      <c r="D24" s="168">
        <v>5300000</v>
      </c>
      <c r="E24" s="168">
        <v>5295187</v>
      </c>
      <c r="F24" s="169">
        <v>874</v>
      </c>
      <c r="G24" s="169"/>
      <c r="H24" s="169"/>
      <c r="I24" s="169"/>
      <c r="J24" s="169">
        <v>49126</v>
      </c>
      <c r="K24" s="169">
        <v>5245187</v>
      </c>
      <c r="L24" s="61"/>
      <c r="M24" s="61"/>
      <c r="N24" s="61"/>
      <c r="O24" s="103" t="s">
        <v>47</v>
      </c>
    </row>
    <row r="25" spans="1:15" s="20" customFormat="1" ht="43.5" customHeight="1" thickBot="1">
      <c r="A25" s="18">
        <v>16</v>
      </c>
      <c r="B25" s="170" t="s">
        <v>57</v>
      </c>
      <c r="C25" s="144"/>
      <c r="D25" s="58">
        <v>2923000</v>
      </c>
      <c r="E25" s="58">
        <v>2923000</v>
      </c>
      <c r="F25" s="60">
        <v>2319882</v>
      </c>
      <c r="G25" s="60">
        <v>0</v>
      </c>
      <c r="H25" s="60">
        <v>0</v>
      </c>
      <c r="I25" s="60">
        <v>0</v>
      </c>
      <c r="J25" s="60">
        <v>590118</v>
      </c>
      <c r="K25" s="60">
        <v>13000</v>
      </c>
      <c r="L25" s="60">
        <v>0</v>
      </c>
      <c r="M25" s="60">
        <v>0</v>
      </c>
      <c r="N25" s="60">
        <v>0</v>
      </c>
      <c r="O25" s="78" t="s">
        <v>21</v>
      </c>
    </row>
    <row r="26" spans="1:15" s="20" customFormat="1" ht="35.25" customHeight="1" thickBot="1">
      <c r="A26" s="87" t="s">
        <v>58</v>
      </c>
      <c r="B26" s="21" t="s">
        <v>66</v>
      </c>
      <c r="C26" s="146"/>
      <c r="D26" s="54">
        <v>16978</v>
      </c>
      <c r="E26" s="54">
        <v>16978</v>
      </c>
      <c r="F26" s="54">
        <v>0</v>
      </c>
      <c r="G26" s="54">
        <v>0</v>
      </c>
      <c r="H26" s="54">
        <v>0</v>
      </c>
      <c r="I26" s="54"/>
      <c r="J26" s="54">
        <v>16978</v>
      </c>
      <c r="K26" s="54">
        <v>0</v>
      </c>
      <c r="L26" s="54">
        <v>0</v>
      </c>
      <c r="M26" s="54">
        <v>0</v>
      </c>
      <c r="N26" s="54">
        <v>0</v>
      </c>
      <c r="O26" s="215" t="s">
        <v>21</v>
      </c>
    </row>
    <row r="27" spans="1:15" s="20" customFormat="1" ht="35.25" customHeight="1" thickBot="1">
      <c r="A27" s="84" t="s">
        <v>67</v>
      </c>
      <c r="B27" s="79" t="s">
        <v>68</v>
      </c>
      <c r="C27" s="142"/>
      <c r="D27" s="53">
        <v>16978</v>
      </c>
      <c r="E27" s="53">
        <v>16978</v>
      </c>
      <c r="F27" s="53"/>
      <c r="G27" s="53"/>
      <c r="H27" s="53"/>
      <c r="I27" s="53"/>
      <c r="J27" s="53">
        <v>16978</v>
      </c>
      <c r="K27" s="53"/>
      <c r="L27" s="77"/>
      <c r="M27" s="77"/>
      <c r="N27" s="88"/>
      <c r="O27" s="217"/>
    </row>
    <row r="28" spans="1:15" s="20" customFormat="1" ht="35.25" customHeight="1" thickBot="1">
      <c r="A28" s="87" t="s">
        <v>59</v>
      </c>
      <c r="B28" s="21" t="s">
        <v>69</v>
      </c>
      <c r="C28" s="146"/>
      <c r="D28" s="54">
        <v>485000</v>
      </c>
      <c r="E28" s="54">
        <v>485000</v>
      </c>
      <c r="F28" s="54">
        <v>457855</v>
      </c>
      <c r="G28" s="54">
        <v>0</v>
      </c>
      <c r="H28" s="54">
        <v>0</v>
      </c>
      <c r="I28" s="54"/>
      <c r="J28" s="54">
        <v>27145</v>
      </c>
      <c r="K28" s="54">
        <v>0</v>
      </c>
      <c r="L28" s="54">
        <v>0</v>
      </c>
      <c r="M28" s="54">
        <v>0</v>
      </c>
      <c r="N28" s="54">
        <v>0</v>
      </c>
      <c r="O28" s="215" t="s">
        <v>21</v>
      </c>
    </row>
    <row r="29" spans="1:15" s="20" customFormat="1" ht="35.25" customHeight="1" thickBot="1">
      <c r="A29" s="92" t="s">
        <v>70</v>
      </c>
      <c r="B29" s="93" t="s">
        <v>71</v>
      </c>
      <c r="C29" s="143"/>
      <c r="D29" s="53">
        <v>485000</v>
      </c>
      <c r="E29" s="53">
        <v>485000</v>
      </c>
      <c r="F29" s="53">
        <v>457855</v>
      </c>
      <c r="G29" s="53"/>
      <c r="H29" s="53"/>
      <c r="I29" s="94"/>
      <c r="J29" s="53">
        <v>27145</v>
      </c>
      <c r="K29" s="53"/>
      <c r="L29" s="95"/>
      <c r="M29" s="95"/>
      <c r="N29" s="96"/>
      <c r="O29" s="216"/>
    </row>
    <row r="30" spans="1:15" s="20" customFormat="1" ht="35.25" customHeight="1" thickBot="1">
      <c r="A30" s="87" t="s">
        <v>60</v>
      </c>
      <c r="B30" s="21" t="s">
        <v>72</v>
      </c>
      <c r="C30" s="146"/>
      <c r="D30" s="54">
        <v>42824</v>
      </c>
      <c r="E30" s="54">
        <v>42824</v>
      </c>
      <c r="F30" s="54">
        <v>0</v>
      </c>
      <c r="G30" s="54">
        <v>0</v>
      </c>
      <c r="H30" s="54">
        <v>0</v>
      </c>
      <c r="I30" s="54">
        <v>0</v>
      </c>
      <c r="J30" s="54">
        <v>39824</v>
      </c>
      <c r="K30" s="54">
        <v>3000</v>
      </c>
      <c r="L30" s="54">
        <v>0</v>
      </c>
      <c r="M30" s="54">
        <v>0</v>
      </c>
      <c r="N30" s="54">
        <v>0</v>
      </c>
      <c r="O30" s="91"/>
    </row>
    <row r="31" spans="1:15" s="20" customFormat="1" ht="35.25" customHeight="1">
      <c r="A31" s="86" t="s">
        <v>73</v>
      </c>
      <c r="B31" s="44" t="s">
        <v>74</v>
      </c>
      <c r="C31" s="147"/>
      <c r="D31" s="46">
        <v>10000</v>
      </c>
      <c r="E31" s="46">
        <v>10000</v>
      </c>
      <c r="F31" s="46"/>
      <c r="G31" s="46"/>
      <c r="H31" s="46"/>
      <c r="I31" s="46"/>
      <c r="J31" s="46">
        <v>10000</v>
      </c>
      <c r="K31" s="46"/>
      <c r="L31" s="66"/>
      <c r="M31" s="66"/>
      <c r="N31" s="67"/>
      <c r="O31" s="100" t="s">
        <v>21</v>
      </c>
    </row>
    <row r="32" spans="1:15" s="20" customFormat="1" ht="31.5">
      <c r="A32" s="83" t="s">
        <v>75</v>
      </c>
      <c r="B32" s="43" t="s">
        <v>76</v>
      </c>
      <c r="C32" s="148"/>
      <c r="D32" s="47">
        <v>17000</v>
      </c>
      <c r="E32" s="47">
        <v>17000</v>
      </c>
      <c r="F32" s="47"/>
      <c r="G32" s="47"/>
      <c r="H32" s="47"/>
      <c r="I32" s="47"/>
      <c r="J32" s="47">
        <v>14000</v>
      </c>
      <c r="K32" s="47">
        <v>3000</v>
      </c>
      <c r="L32" s="51"/>
      <c r="M32" s="51"/>
      <c r="N32" s="68"/>
      <c r="O32" s="81" t="s">
        <v>35</v>
      </c>
    </row>
    <row r="33" spans="1:15" s="20" customFormat="1" ht="35.25" customHeight="1">
      <c r="A33" s="85" t="s">
        <v>77</v>
      </c>
      <c r="B33" s="45" t="s">
        <v>78</v>
      </c>
      <c r="C33" s="145"/>
      <c r="D33" s="47">
        <v>0</v>
      </c>
      <c r="E33" s="47">
        <v>0</v>
      </c>
      <c r="F33" s="47"/>
      <c r="G33" s="47"/>
      <c r="H33" s="47"/>
      <c r="I33" s="47"/>
      <c r="J33" s="47"/>
      <c r="K33" s="47"/>
      <c r="L33" s="51"/>
      <c r="M33" s="51"/>
      <c r="N33" s="68"/>
      <c r="O33" s="81" t="s">
        <v>33</v>
      </c>
    </row>
    <row r="34" spans="1:15" s="20" customFormat="1" ht="35.25" customHeight="1" thickBot="1">
      <c r="A34" s="85" t="s">
        <v>137</v>
      </c>
      <c r="B34" s="45" t="s">
        <v>138</v>
      </c>
      <c r="C34" s="142"/>
      <c r="D34" s="53">
        <v>15824</v>
      </c>
      <c r="E34" s="53">
        <v>15824</v>
      </c>
      <c r="F34" s="53"/>
      <c r="G34" s="53"/>
      <c r="H34" s="53"/>
      <c r="I34" s="53"/>
      <c r="J34" s="53">
        <v>15824</v>
      </c>
      <c r="K34" s="53"/>
      <c r="L34" s="77"/>
      <c r="M34" s="77"/>
      <c r="N34" s="77"/>
      <c r="O34" s="100" t="s">
        <v>136</v>
      </c>
    </row>
    <row r="35" spans="1:15" s="20" customFormat="1" ht="35.25" customHeight="1" thickBot="1">
      <c r="A35" s="87" t="s">
        <v>61</v>
      </c>
      <c r="B35" s="21" t="s">
        <v>64</v>
      </c>
      <c r="C35" s="146"/>
      <c r="D35" s="54">
        <v>37013</v>
      </c>
      <c r="E35" s="54">
        <v>37013</v>
      </c>
      <c r="F35" s="54">
        <v>37013</v>
      </c>
      <c r="G35" s="54">
        <v>0</v>
      </c>
      <c r="H35" s="54">
        <v>0</v>
      </c>
      <c r="I35" s="54"/>
      <c r="J35" s="54">
        <v>0</v>
      </c>
      <c r="K35" s="54">
        <v>0</v>
      </c>
      <c r="L35" s="54">
        <v>0</v>
      </c>
      <c r="M35" s="54">
        <v>0</v>
      </c>
      <c r="N35" s="54">
        <v>0</v>
      </c>
      <c r="O35" s="215" t="s">
        <v>21</v>
      </c>
    </row>
    <row r="36" spans="1:15" s="20" customFormat="1" ht="35.25" customHeight="1" thickBot="1">
      <c r="A36" s="84" t="s">
        <v>79</v>
      </c>
      <c r="B36" s="79" t="s">
        <v>80</v>
      </c>
      <c r="C36" s="142"/>
      <c r="D36" s="53">
        <v>37013</v>
      </c>
      <c r="E36" s="53">
        <v>37013</v>
      </c>
      <c r="F36" s="53">
        <v>37013</v>
      </c>
      <c r="G36" s="53"/>
      <c r="H36" s="53"/>
      <c r="I36" s="53"/>
      <c r="J36" s="53"/>
      <c r="K36" s="53"/>
      <c r="L36" s="77"/>
      <c r="M36" s="77"/>
      <c r="N36" s="88"/>
      <c r="O36" s="216"/>
    </row>
    <row r="37" spans="1:15" s="20" customFormat="1" ht="35.25" customHeight="1" thickBot="1">
      <c r="A37" s="87" t="s">
        <v>62</v>
      </c>
      <c r="B37" s="21" t="s">
        <v>81</v>
      </c>
      <c r="C37" s="146"/>
      <c r="D37" s="54">
        <v>516171</v>
      </c>
      <c r="E37" s="54">
        <v>516171</v>
      </c>
      <c r="F37" s="54">
        <v>0</v>
      </c>
      <c r="G37" s="54">
        <v>0</v>
      </c>
      <c r="H37" s="54">
        <v>0</v>
      </c>
      <c r="I37" s="54"/>
      <c r="J37" s="54">
        <v>506171</v>
      </c>
      <c r="K37" s="54">
        <v>10000</v>
      </c>
      <c r="L37" s="54">
        <v>0</v>
      </c>
      <c r="M37" s="54">
        <v>0</v>
      </c>
      <c r="N37" s="54">
        <v>0</v>
      </c>
      <c r="O37" s="90"/>
    </row>
    <row r="38" spans="1:15" s="20" customFormat="1" ht="35.25" customHeight="1">
      <c r="A38" s="86" t="s">
        <v>82</v>
      </c>
      <c r="B38" s="44" t="s">
        <v>83</v>
      </c>
      <c r="C38" s="147"/>
      <c r="D38" s="191">
        <v>109481</v>
      </c>
      <c r="E38" s="191">
        <v>109481</v>
      </c>
      <c r="F38" s="191"/>
      <c r="G38" s="191"/>
      <c r="H38" s="191"/>
      <c r="I38" s="191"/>
      <c r="J38" s="191">
        <v>99481</v>
      </c>
      <c r="K38" s="46">
        <v>10000</v>
      </c>
      <c r="L38" s="66"/>
      <c r="M38" s="66"/>
      <c r="N38" s="67"/>
      <c r="O38" s="100" t="s">
        <v>21</v>
      </c>
    </row>
    <row r="39" spans="1:15" s="20" customFormat="1" ht="31.5">
      <c r="A39" s="83" t="s">
        <v>84</v>
      </c>
      <c r="B39" s="43" t="s">
        <v>85</v>
      </c>
      <c r="C39" s="148"/>
      <c r="D39" s="191">
        <v>0</v>
      </c>
      <c r="E39" s="192">
        <v>0</v>
      </c>
      <c r="F39" s="192"/>
      <c r="G39" s="192"/>
      <c r="H39" s="192"/>
      <c r="I39" s="192"/>
      <c r="J39" s="192"/>
      <c r="K39" s="47"/>
      <c r="L39" s="51"/>
      <c r="M39" s="51"/>
      <c r="N39" s="68"/>
      <c r="O39" s="81" t="s">
        <v>35</v>
      </c>
    </row>
    <row r="40" spans="1:15" s="20" customFormat="1" ht="35.25" customHeight="1">
      <c r="A40" s="83" t="s">
        <v>86</v>
      </c>
      <c r="B40" s="43" t="s">
        <v>87</v>
      </c>
      <c r="C40" s="148"/>
      <c r="D40" s="192">
        <v>380000</v>
      </c>
      <c r="E40" s="192">
        <v>380000</v>
      </c>
      <c r="F40" s="192"/>
      <c r="G40" s="192"/>
      <c r="H40" s="192"/>
      <c r="I40" s="192"/>
      <c r="J40" s="192">
        <v>380000</v>
      </c>
      <c r="K40" s="47"/>
      <c r="L40" s="51"/>
      <c r="M40" s="51"/>
      <c r="N40" s="68"/>
      <c r="O40" s="81" t="s">
        <v>2</v>
      </c>
    </row>
    <row r="41" spans="1:15" s="20" customFormat="1" ht="35.25" customHeight="1" thickBot="1">
      <c r="A41" s="85" t="s">
        <v>88</v>
      </c>
      <c r="B41" s="45" t="s">
        <v>89</v>
      </c>
      <c r="C41" s="149"/>
      <c r="D41" s="193">
        <v>26690</v>
      </c>
      <c r="E41" s="193">
        <v>26690</v>
      </c>
      <c r="F41" s="193"/>
      <c r="G41" s="193"/>
      <c r="H41" s="193"/>
      <c r="I41" s="193"/>
      <c r="J41" s="193">
        <v>26690</v>
      </c>
      <c r="K41" s="73"/>
      <c r="L41" s="74"/>
      <c r="M41" s="74"/>
      <c r="N41" s="75"/>
      <c r="O41" s="98" t="s">
        <v>27</v>
      </c>
    </row>
    <row r="42" spans="1:15" s="20" customFormat="1" ht="35.25" customHeight="1" thickBot="1">
      <c r="A42" s="87" t="s">
        <v>63</v>
      </c>
      <c r="B42" s="21" t="s">
        <v>65</v>
      </c>
      <c r="C42" s="146"/>
      <c r="D42" s="54">
        <v>1825014</v>
      </c>
      <c r="E42" s="54">
        <v>1825014</v>
      </c>
      <c r="F42" s="54">
        <v>1825014</v>
      </c>
      <c r="G42" s="54">
        <v>0</v>
      </c>
      <c r="H42" s="54">
        <v>0</v>
      </c>
      <c r="I42" s="54"/>
      <c r="J42" s="54">
        <v>0</v>
      </c>
      <c r="K42" s="54">
        <v>0</v>
      </c>
      <c r="L42" s="54">
        <v>0</v>
      </c>
      <c r="M42" s="54">
        <v>0</v>
      </c>
      <c r="N42" s="54">
        <v>0</v>
      </c>
      <c r="O42" s="227" t="s">
        <v>34</v>
      </c>
    </row>
    <row r="43" spans="1:15" s="20" customFormat="1" ht="35.25" customHeight="1">
      <c r="A43" s="86" t="s">
        <v>90</v>
      </c>
      <c r="B43" s="44" t="s">
        <v>91</v>
      </c>
      <c r="C43" s="147"/>
      <c r="D43" s="46">
        <v>788014</v>
      </c>
      <c r="E43" s="47">
        <v>788014</v>
      </c>
      <c r="F43" s="46">
        <v>788014</v>
      </c>
      <c r="G43" s="47"/>
      <c r="H43" s="46"/>
      <c r="I43" s="46"/>
      <c r="J43" s="46"/>
      <c r="K43" s="46"/>
      <c r="L43" s="66"/>
      <c r="M43" s="66"/>
      <c r="N43" s="67"/>
      <c r="O43" s="227"/>
    </row>
    <row r="44" spans="1:15" s="20" customFormat="1" ht="35.25" customHeight="1">
      <c r="A44" s="83" t="s">
        <v>92</v>
      </c>
      <c r="B44" s="43" t="s">
        <v>93</v>
      </c>
      <c r="C44" s="148"/>
      <c r="D44" s="47">
        <v>129000</v>
      </c>
      <c r="E44" s="47">
        <v>129000</v>
      </c>
      <c r="F44" s="46">
        <v>129000</v>
      </c>
      <c r="G44" s="47"/>
      <c r="H44" s="46"/>
      <c r="I44" s="47"/>
      <c r="J44" s="47"/>
      <c r="K44" s="47"/>
      <c r="L44" s="51"/>
      <c r="M44" s="51"/>
      <c r="N44" s="68"/>
      <c r="O44" s="227"/>
    </row>
    <row r="45" spans="1:15" s="20" customFormat="1" ht="35.25" customHeight="1">
      <c r="A45" s="83" t="s">
        <v>94</v>
      </c>
      <c r="B45" s="43" t="s">
        <v>95</v>
      </c>
      <c r="C45" s="148"/>
      <c r="D45" s="47">
        <v>249200</v>
      </c>
      <c r="E45" s="47">
        <v>249200</v>
      </c>
      <c r="F45" s="46">
        <v>249200</v>
      </c>
      <c r="G45" s="47"/>
      <c r="H45" s="46"/>
      <c r="I45" s="47"/>
      <c r="J45" s="47"/>
      <c r="K45" s="47"/>
      <c r="L45" s="51"/>
      <c r="M45" s="51"/>
      <c r="N45" s="68"/>
      <c r="O45" s="227"/>
    </row>
    <row r="46" spans="1:15" s="20" customFormat="1" ht="35.25" customHeight="1">
      <c r="A46" s="83" t="s">
        <v>96</v>
      </c>
      <c r="B46" s="43" t="s">
        <v>97</v>
      </c>
      <c r="C46" s="148"/>
      <c r="D46" s="47">
        <v>144850</v>
      </c>
      <c r="E46" s="47">
        <v>144850</v>
      </c>
      <c r="F46" s="46">
        <v>144850</v>
      </c>
      <c r="G46" s="47"/>
      <c r="H46" s="46"/>
      <c r="I46" s="47"/>
      <c r="J46" s="47"/>
      <c r="K46" s="47"/>
      <c r="L46" s="51"/>
      <c r="M46" s="51"/>
      <c r="N46" s="68"/>
      <c r="O46" s="227"/>
    </row>
    <row r="47" spans="1:15" s="20" customFormat="1" ht="35.25" customHeight="1">
      <c r="A47" s="83" t="s">
        <v>98</v>
      </c>
      <c r="B47" s="43" t="s">
        <v>99</v>
      </c>
      <c r="C47" s="148"/>
      <c r="D47" s="47">
        <v>120000</v>
      </c>
      <c r="E47" s="47">
        <v>120000</v>
      </c>
      <c r="F47" s="46">
        <v>120000</v>
      </c>
      <c r="G47" s="47"/>
      <c r="H47" s="46"/>
      <c r="I47" s="47"/>
      <c r="J47" s="47"/>
      <c r="K47" s="47"/>
      <c r="L47" s="51"/>
      <c r="M47" s="51"/>
      <c r="N47" s="68"/>
      <c r="O47" s="227"/>
    </row>
    <row r="48" spans="1:15" s="20" customFormat="1" ht="35.25" customHeight="1">
      <c r="A48" s="83" t="s">
        <v>100</v>
      </c>
      <c r="B48" s="43" t="s">
        <v>101</v>
      </c>
      <c r="C48" s="148"/>
      <c r="D48" s="47">
        <v>40000</v>
      </c>
      <c r="E48" s="47">
        <v>40000</v>
      </c>
      <c r="F48" s="46">
        <v>40000</v>
      </c>
      <c r="G48" s="47"/>
      <c r="H48" s="46"/>
      <c r="I48" s="47"/>
      <c r="J48" s="47"/>
      <c r="K48" s="47"/>
      <c r="L48" s="51"/>
      <c r="M48" s="51"/>
      <c r="N48" s="68"/>
      <c r="O48" s="227"/>
    </row>
    <row r="49" spans="1:15" s="20" customFormat="1" ht="35.25" customHeight="1">
      <c r="A49" s="83" t="s">
        <v>102</v>
      </c>
      <c r="B49" s="43" t="s">
        <v>103</v>
      </c>
      <c r="C49" s="148"/>
      <c r="D49" s="47">
        <v>90000</v>
      </c>
      <c r="E49" s="47">
        <v>90000</v>
      </c>
      <c r="F49" s="46">
        <v>90000</v>
      </c>
      <c r="G49" s="47"/>
      <c r="H49" s="46"/>
      <c r="I49" s="47"/>
      <c r="J49" s="47"/>
      <c r="K49" s="47"/>
      <c r="L49" s="51"/>
      <c r="M49" s="51"/>
      <c r="N49" s="68"/>
      <c r="O49" s="227"/>
    </row>
    <row r="50" spans="1:15" s="20" customFormat="1" ht="35.25" customHeight="1">
      <c r="A50" s="83" t="s">
        <v>104</v>
      </c>
      <c r="B50" s="43" t="s">
        <v>105</v>
      </c>
      <c r="C50" s="148"/>
      <c r="D50" s="47">
        <v>40000</v>
      </c>
      <c r="E50" s="47">
        <v>40000</v>
      </c>
      <c r="F50" s="46">
        <v>40000</v>
      </c>
      <c r="G50" s="47"/>
      <c r="H50" s="46"/>
      <c r="I50" s="47"/>
      <c r="J50" s="47"/>
      <c r="K50" s="47"/>
      <c r="L50" s="51"/>
      <c r="M50" s="51"/>
      <c r="N50" s="68"/>
      <c r="O50" s="227"/>
    </row>
    <row r="51" spans="1:15" s="20" customFormat="1" ht="35.25" customHeight="1">
      <c r="A51" s="83" t="s">
        <v>107</v>
      </c>
      <c r="B51" s="43" t="s">
        <v>140</v>
      </c>
      <c r="C51" s="148"/>
      <c r="D51" s="47">
        <v>140250</v>
      </c>
      <c r="E51" s="47">
        <v>140250</v>
      </c>
      <c r="F51" s="47">
        <v>140250</v>
      </c>
      <c r="G51" s="47"/>
      <c r="H51" s="47"/>
      <c r="I51" s="47"/>
      <c r="J51" s="47"/>
      <c r="K51" s="47"/>
      <c r="L51" s="51"/>
      <c r="M51" s="51"/>
      <c r="N51" s="68"/>
      <c r="O51" s="227"/>
    </row>
    <row r="52" spans="1:15" s="20" customFormat="1" ht="35.25" customHeight="1" thickBot="1">
      <c r="A52" s="84" t="s">
        <v>139</v>
      </c>
      <c r="B52" s="79" t="s">
        <v>106</v>
      </c>
      <c r="C52" s="142"/>
      <c r="D52" s="53">
        <v>83700</v>
      </c>
      <c r="E52" s="53">
        <v>83700</v>
      </c>
      <c r="F52" s="53">
        <v>83700</v>
      </c>
      <c r="G52" s="53"/>
      <c r="H52" s="53"/>
      <c r="I52" s="53"/>
      <c r="J52" s="53"/>
      <c r="K52" s="53"/>
      <c r="L52" s="77"/>
      <c r="M52" s="77"/>
      <c r="N52" s="77"/>
      <c r="O52" s="219"/>
    </row>
    <row r="53" spans="1:15" s="16" customFormat="1" ht="51" customHeight="1" thickBot="1">
      <c r="A53" s="14" t="s">
        <v>133</v>
      </c>
      <c r="B53" s="41" t="s">
        <v>134</v>
      </c>
      <c r="C53" s="150"/>
      <c r="D53" s="60">
        <v>11971000</v>
      </c>
      <c r="E53" s="60">
        <v>11971000</v>
      </c>
      <c r="F53" s="60"/>
      <c r="G53" s="60"/>
      <c r="H53" s="60"/>
      <c r="I53" s="60"/>
      <c r="J53" s="60">
        <v>11971000</v>
      </c>
      <c r="K53" s="60"/>
      <c r="L53" s="61"/>
      <c r="M53" s="61"/>
      <c r="N53" s="61"/>
      <c r="O53" s="184" t="s">
        <v>21</v>
      </c>
    </row>
    <row r="54" spans="1:15" s="16" customFormat="1" ht="51" customHeight="1" thickBot="1">
      <c r="A54" s="14">
        <v>20</v>
      </c>
      <c r="B54" s="41" t="s">
        <v>150</v>
      </c>
      <c r="C54" s="150"/>
      <c r="D54" s="60">
        <v>288000</v>
      </c>
      <c r="E54" s="60"/>
      <c r="F54" s="60"/>
      <c r="G54" s="60"/>
      <c r="H54" s="60"/>
      <c r="I54" s="60"/>
      <c r="J54" s="60"/>
      <c r="K54" s="60"/>
      <c r="L54" s="61"/>
      <c r="M54" s="61">
        <v>288000</v>
      </c>
      <c r="N54" s="61"/>
      <c r="O54" s="184" t="s">
        <v>33</v>
      </c>
    </row>
    <row r="55" spans="1:15" s="16" customFormat="1" ht="52.5" customHeight="1" thickBot="1">
      <c r="A55" s="14">
        <v>14</v>
      </c>
      <c r="B55" s="41" t="s">
        <v>25</v>
      </c>
      <c r="C55" s="150"/>
      <c r="D55" s="60">
        <v>2384000</v>
      </c>
      <c r="E55" s="60"/>
      <c r="F55" s="60">
        <v>0</v>
      </c>
      <c r="G55" s="60">
        <v>0</v>
      </c>
      <c r="H55" s="60">
        <v>0</v>
      </c>
      <c r="I55" s="60">
        <v>0</v>
      </c>
      <c r="J55" s="60">
        <v>0</v>
      </c>
      <c r="K55" s="60">
        <v>0</v>
      </c>
      <c r="L55" s="61">
        <v>2384000</v>
      </c>
      <c r="M55" s="61"/>
      <c r="N55" s="61">
        <v>0</v>
      </c>
      <c r="O55" s="89" t="s">
        <v>34</v>
      </c>
    </row>
    <row r="56" spans="1:15" s="13" customFormat="1" ht="48" customHeight="1" thickBot="1">
      <c r="A56" s="228" t="s">
        <v>24</v>
      </c>
      <c r="B56" s="181" t="s">
        <v>131</v>
      </c>
      <c r="C56" s="151"/>
      <c r="D56" s="76">
        <v>2384000</v>
      </c>
      <c r="E56" s="76"/>
      <c r="F56" s="69"/>
      <c r="G56" s="70"/>
      <c r="H56" s="70"/>
      <c r="I56" s="70"/>
      <c r="J56" s="70"/>
      <c r="K56" s="70"/>
      <c r="L56" s="70">
        <v>2384000</v>
      </c>
      <c r="M56" s="70"/>
      <c r="N56" s="70"/>
      <c r="O56" s="224"/>
    </row>
    <row r="57" spans="1:15" s="13" customFormat="1" ht="48" hidden="1" customHeight="1">
      <c r="A57" s="229"/>
      <c r="B57" s="182" t="s">
        <v>130</v>
      </c>
      <c r="C57" s="152"/>
      <c r="D57" s="46"/>
      <c r="E57" s="46"/>
      <c r="F57" s="135"/>
      <c r="G57" s="136"/>
      <c r="H57" s="136"/>
      <c r="I57" s="136"/>
      <c r="J57" s="136"/>
      <c r="K57" s="136"/>
      <c r="L57" s="136"/>
      <c r="M57" s="136"/>
      <c r="N57" s="136"/>
      <c r="O57" s="225"/>
    </row>
    <row r="58" spans="1:15" s="13" customFormat="1" ht="48" hidden="1" customHeight="1" thickBot="1">
      <c r="A58" s="82" t="s">
        <v>23</v>
      </c>
      <c r="B58" s="183" t="s">
        <v>141</v>
      </c>
      <c r="C58" s="153"/>
      <c r="D58" s="47">
        <v>0</v>
      </c>
      <c r="E58" s="47"/>
      <c r="F58" s="48"/>
      <c r="G58" s="71"/>
      <c r="H58" s="71"/>
      <c r="I58" s="71"/>
      <c r="J58" s="71"/>
      <c r="K58" s="71"/>
      <c r="L58" s="71">
        <v>0</v>
      </c>
      <c r="M58" s="71"/>
      <c r="N58" s="72"/>
      <c r="O58" s="225"/>
    </row>
    <row r="59" spans="1:15" s="13" customFormat="1" ht="48" hidden="1" customHeight="1" thickBot="1">
      <c r="A59" s="15" t="s">
        <v>23</v>
      </c>
      <c r="B59" s="180" t="s">
        <v>119</v>
      </c>
      <c r="C59" s="154"/>
      <c r="D59" s="62">
        <v>0</v>
      </c>
      <c r="E59" s="53"/>
      <c r="F59" s="52"/>
      <c r="G59" s="63"/>
      <c r="H59" s="63"/>
      <c r="I59" s="63"/>
      <c r="J59" s="63"/>
      <c r="K59" s="63"/>
      <c r="L59" s="63">
        <v>0</v>
      </c>
      <c r="M59" s="63"/>
      <c r="N59" s="63"/>
      <c r="O59" s="226"/>
    </row>
    <row r="60" spans="1:15" s="12" customFormat="1" ht="56.25" customHeight="1" thickBot="1">
      <c r="A60" s="222" t="s">
        <v>55</v>
      </c>
      <c r="B60" s="223"/>
      <c r="C60" s="155">
        <v>1154078.08</v>
      </c>
      <c r="D60" s="64">
        <v>48538604</v>
      </c>
      <c r="E60" s="64">
        <v>45928747</v>
      </c>
      <c r="F60" s="64">
        <v>19834182</v>
      </c>
      <c r="G60" s="64">
        <v>0</v>
      </c>
      <c r="H60" s="64">
        <v>0</v>
      </c>
      <c r="I60" s="64">
        <v>0</v>
      </c>
      <c r="J60" s="64">
        <v>20078304</v>
      </c>
      <c r="K60" s="64">
        <v>6016261</v>
      </c>
      <c r="L60" s="65">
        <v>2384000</v>
      </c>
      <c r="M60" s="65">
        <v>288000</v>
      </c>
      <c r="N60" s="65">
        <v>1216222</v>
      </c>
      <c r="O60" s="34"/>
    </row>
    <row r="61" spans="1:15" s="12" customFormat="1" ht="56.25" customHeight="1">
      <c r="A61" s="35"/>
      <c r="B61" s="16" t="s">
        <v>151</v>
      </c>
      <c r="C61" s="35"/>
      <c r="D61" s="176"/>
      <c r="E61" s="35"/>
      <c r="F61" s="35"/>
      <c r="G61" s="35"/>
      <c r="H61" s="35"/>
      <c r="I61" s="35"/>
      <c r="J61" s="35"/>
      <c r="K61" s="35"/>
      <c r="L61" s="38"/>
      <c r="M61" s="38"/>
      <c r="N61" s="36"/>
      <c r="O61" s="37"/>
    </row>
  </sheetData>
  <mergeCells count="24">
    <mergeCell ref="J1:O1"/>
    <mergeCell ref="A4:A5"/>
    <mergeCell ref="B4:B5"/>
    <mergeCell ref="C4:C5"/>
    <mergeCell ref="D4:D5"/>
    <mergeCell ref="E4:E5"/>
    <mergeCell ref="F4:K4"/>
    <mergeCell ref="N4:N5"/>
    <mergeCell ref="O4:O5"/>
    <mergeCell ref="L4:L5"/>
    <mergeCell ref="A3:O3"/>
    <mergeCell ref="J2:O2"/>
    <mergeCell ref="M4:M5"/>
    <mergeCell ref="O7:O8"/>
    <mergeCell ref="O9:O12"/>
    <mergeCell ref="O16:O17"/>
    <mergeCell ref="O22:O23"/>
    <mergeCell ref="A60:B60"/>
    <mergeCell ref="O56:O59"/>
    <mergeCell ref="O26:O27"/>
    <mergeCell ref="O28:O29"/>
    <mergeCell ref="O35:O36"/>
    <mergeCell ref="O42:O52"/>
    <mergeCell ref="A56:A57"/>
  </mergeCells>
  <phoneticPr fontId="30" type="noConversion"/>
  <printOptions horizontalCentered="1"/>
  <pageMargins left="0" right="0" top="0.31496062992125984" bottom="0" header="0" footer="0"/>
  <pageSetup paperSize="9" scale="43" orientation="landscape" cellComments="asDisplayed" r:id="rId1"/>
  <rowBreaks count="1" manualBreakCount="1">
    <brk id="34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ED768-AF2F-4E03-9396-C7B76006CB6B}">
  <dimension ref="A1:V30"/>
  <sheetViews>
    <sheetView zoomScale="57" zoomScaleNormal="57" zoomScaleSheetLayoutView="57" workbookViewId="0">
      <selection activeCell="P4" sqref="P4:P5"/>
    </sheetView>
  </sheetViews>
  <sheetFormatPr defaultRowHeight="15"/>
  <cols>
    <col min="1" max="1" width="20.7109375" style="240" customWidth="1"/>
    <col min="2" max="2" width="73.140625" style="241" customWidth="1"/>
    <col min="3" max="3" width="38" style="241" bestFit="1" customWidth="1"/>
    <col min="4" max="5" width="36.28515625" style="241" bestFit="1" customWidth="1"/>
    <col min="6" max="6" width="27.140625" style="241" bestFit="1" customWidth="1"/>
    <col min="7" max="7" width="27.85546875" style="241" customWidth="1"/>
    <col min="8" max="8" width="27.140625" style="241" bestFit="1" customWidth="1"/>
    <col min="9" max="9" width="23.7109375" style="241" customWidth="1"/>
    <col min="10" max="10" width="27.140625" style="241" bestFit="1" customWidth="1"/>
    <col min="11" max="11" width="32.85546875" style="242" bestFit="1" customWidth="1"/>
    <col min="12" max="12" width="20.42578125" style="242" hidden="1" customWidth="1"/>
    <col min="13" max="13" width="22.7109375" style="243" customWidth="1"/>
    <col min="14" max="14" width="29.42578125" style="242" bestFit="1" customWidth="1"/>
    <col min="15" max="15" width="28.85546875" style="242" customWidth="1"/>
    <col min="16" max="16" width="27.140625" style="362" bestFit="1" customWidth="1"/>
    <col min="17" max="17" width="27.140625" style="362" customWidth="1"/>
    <col min="18" max="18" width="30" style="241" customWidth="1"/>
    <col min="19" max="19" width="25.5703125" style="241" customWidth="1"/>
    <col min="20" max="20" width="28.42578125" style="241" bestFit="1" customWidth="1"/>
    <col min="21" max="21" width="32" style="241" hidden="1" customWidth="1"/>
    <col min="22" max="22" width="34.85546875" style="241" customWidth="1"/>
    <col min="23" max="16384" width="9.140625" style="241"/>
  </cols>
  <sheetData>
    <row r="1" spans="1:22" ht="27" customHeight="1">
      <c r="P1" s="244" t="s">
        <v>217</v>
      </c>
      <c r="Q1" s="244"/>
      <c r="R1" s="244"/>
      <c r="S1" s="244"/>
      <c r="T1" s="244"/>
      <c r="U1" s="244"/>
      <c r="V1" s="244"/>
    </row>
    <row r="2" spans="1:22" ht="27" customHeight="1">
      <c r="P2" s="244" t="s">
        <v>155</v>
      </c>
      <c r="Q2" s="244"/>
      <c r="R2" s="244"/>
      <c r="S2" s="244"/>
      <c r="T2" s="244"/>
      <c r="U2" s="244"/>
      <c r="V2" s="244"/>
    </row>
    <row r="3" spans="1:22" ht="129.75" customHeight="1" thickBot="1">
      <c r="A3" s="245" t="s">
        <v>156</v>
      </c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5"/>
      <c r="S3" s="245"/>
      <c r="T3" s="245"/>
      <c r="U3" s="245"/>
      <c r="V3" s="245"/>
    </row>
    <row r="4" spans="1:22" s="260" customFormat="1" ht="88.5" customHeight="1">
      <c r="A4" s="246" t="s">
        <v>157</v>
      </c>
      <c r="B4" s="247" t="s">
        <v>0</v>
      </c>
      <c r="C4" s="248" t="s">
        <v>158</v>
      </c>
      <c r="D4" s="248"/>
      <c r="E4" s="248"/>
      <c r="F4" s="249" t="s">
        <v>159</v>
      </c>
      <c r="G4" s="250" t="s">
        <v>17</v>
      </c>
      <c r="H4" s="251"/>
      <c r="I4" s="252" t="s">
        <v>160</v>
      </c>
      <c r="J4" s="249" t="s">
        <v>161</v>
      </c>
      <c r="K4" s="253" t="s">
        <v>17</v>
      </c>
      <c r="L4" s="253"/>
      <c r="M4" s="253"/>
      <c r="N4" s="253"/>
      <c r="O4" s="254"/>
      <c r="P4" s="255" t="s">
        <v>162</v>
      </c>
      <c r="Q4" s="256" t="s">
        <v>163</v>
      </c>
      <c r="R4" s="257" t="s">
        <v>164</v>
      </c>
      <c r="S4" s="257"/>
      <c r="T4" s="257"/>
      <c r="U4" s="258" t="s">
        <v>165</v>
      </c>
      <c r="V4" s="259" t="s">
        <v>1</v>
      </c>
    </row>
    <row r="5" spans="1:22" s="274" customFormat="1" ht="105.75" customHeight="1" thickBot="1">
      <c r="A5" s="261"/>
      <c r="B5" s="262"/>
      <c r="C5" s="263" t="s">
        <v>166</v>
      </c>
      <c r="D5" s="263" t="s">
        <v>167</v>
      </c>
      <c r="E5" s="263" t="s">
        <v>168</v>
      </c>
      <c r="F5" s="264"/>
      <c r="G5" s="265" t="s">
        <v>169</v>
      </c>
      <c r="H5" s="263" t="s">
        <v>170</v>
      </c>
      <c r="I5" s="266"/>
      <c r="J5" s="264"/>
      <c r="K5" s="267" t="s">
        <v>171</v>
      </c>
      <c r="L5" s="268" t="s">
        <v>172</v>
      </c>
      <c r="M5" s="269" t="s">
        <v>173</v>
      </c>
      <c r="N5" s="268" t="s">
        <v>174</v>
      </c>
      <c r="O5" s="268" t="s">
        <v>175</v>
      </c>
      <c r="P5" s="270"/>
      <c r="Q5" s="271"/>
      <c r="R5" s="263" t="s">
        <v>166</v>
      </c>
      <c r="S5" s="263" t="s">
        <v>167</v>
      </c>
      <c r="T5" s="263" t="s">
        <v>168</v>
      </c>
      <c r="U5" s="272"/>
      <c r="V5" s="273"/>
    </row>
    <row r="6" spans="1:22" s="277" customFormat="1" ht="60.75" thickBot="1">
      <c r="A6" s="363" t="s">
        <v>4</v>
      </c>
      <c r="B6" s="364" t="s">
        <v>176</v>
      </c>
      <c r="C6" s="365">
        <v>8524595</v>
      </c>
      <c r="D6" s="365">
        <v>0</v>
      </c>
      <c r="E6" s="365">
        <v>0</v>
      </c>
      <c r="F6" s="366">
        <v>22012606</v>
      </c>
      <c r="G6" s="366">
        <v>8890806</v>
      </c>
      <c r="H6" s="366">
        <v>13121800</v>
      </c>
      <c r="I6" s="366"/>
      <c r="J6" s="366">
        <v>22406754</v>
      </c>
      <c r="K6" s="366">
        <v>9000</v>
      </c>
      <c r="L6" s="366">
        <v>0</v>
      </c>
      <c r="M6" s="366">
        <v>0</v>
      </c>
      <c r="N6" s="366">
        <v>10038606</v>
      </c>
      <c r="O6" s="366">
        <v>12359148</v>
      </c>
      <c r="P6" s="366"/>
      <c r="Q6" s="366">
        <v>0</v>
      </c>
      <c r="R6" s="367">
        <v>-300000</v>
      </c>
      <c r="S6" s="366">
        <v>0</v>
      </c>
      <c r="T6" s="366">
        <v>0</v>
      </c>
      <c r="U6" s="275">
        <f>SUM(U7:U8)</f>
        <v>0</v>
      </c>
      <c r="V6" s="276"/>
    </row>
    <row r="7" spans="1:22" s="260" customFormat="1" ht="54" customHeight="1" thickBot="1">
      <c r="A7" s="292" t="s">
        <v>177</v>
      </c>
      <c r="B7" s="279" t="s">
        <v>178</v>
      </c>
      <c r="C7" s="293">
        <v>8430446.3000000007</v>
      </c>
      <c r="D7" s="293"/>
      <c r="E7" s="293"/>
      <c r="F7" s="286">
        <v>8890806</v>
      </c>
      <c r="G7" s="285">
        <v>8890806</v>
      </c>
      <c r="H7" s="285"/>
      <c r="I7" s="285"/>
      <c r="J7" s="286">
        <v>8890806</v>
      </c>
      <c r="K7" s="290"/>
      <c r="L7" s="290"/>
      <c r="M7" s="288"/>
      <c r="N7" s="287">
        <v>8890806</v>
      </c>
      <c r="O7" s="287"/>
      <c r="P7" s="287"/>
      <c r="Q7" s="287"/>
      <c r="R7" s="284"/>
      <c r="S7" s="285"/>
      <c r="T7" s="285"/>
      <c r="U7" s="291"/>
      <c r="V7" s="294" t="s">
        <v>179</v>
      </c>
    </row>
    <row r="8" spans="1:22" s="260" customFormat="1" ht="54" customHeight="1">
      <c r="A8" s="292" t="s">
        <v>180</v>
      </c>
      <c r="B8" s="279" t="s">
        <v>181</v>
      </c>
      <c r="C8" s="293">
        <v>94148.7</v>
      </c>
      <c r="D8" s="293"/>
      <c r="E8" s="293"/>
      <c r="F8" s="286">
        <v>0</v>
      </c>
      <c r="G8" s="285"/>
      <c r="H8" s="285"/>
      <c r="I8" s="285"/>
      <c r="J8" s="286">
        <v>94148</v>
      </c>
      <c r="K8" s="287">
        <v>9000</v>
      </c>
      <c r="L8" s="287"/>
      <c r="M8" s="288"/>
      <c r="N8" s="287"/>
      <c r="O8" s="287">
        <v>85148</v>
      </c>
      <c r="P8" s="287"/>
      <c r="Q8" s="287"/>
      <c r="R8" s="295"/>
      <c r="S8" s="285"/>
      <c r="T8" s="285"/>
      <c r="U8" s="291"/>
      <c r="V8" s="296" t="s">
        <v>33</v>
      </c>
    </row>
    <row r="9" spans="1:22" s="260" customFormat="1" ht="54" customHeight="1" thickBot="1">
      <c r="A9" s="292" t="s">
        <v>182</v>
      </c>
      <c r="B9" s="297" t="s">
        <v>183</v>
      </c>
      <c r="C9" s="298"/>
      <c r="D9" s="298"/>
      <c r="E9" s="298"/>
      <c r="F9" s="286">
        <v>13121800</v>
      </c>
      <c r="G9" s="299"/>
      <c r="H9" s="299">
        <v>13121800</v>
      </c>
      <c r="I9" s="299"/>
      <c r="J9" s="286">
        <v>13421800</v>
      </c>
      <c r="K9" s="300"/>
      <c r="L9" s="300"/>
      <c r="M9" s="301"/>
      <c r="N9" s="300">
        <v>1147800</v>
      </c>
      <c r="O9" s="300">
        <v>12274000</v>
      </c>
      <c r="P9" s="300"/>
      <c r="Q9" s="300"/>
      <c r="R9" s="295">
        <v>-300000</v>
      </c>
      <c r="S9" s="299"/>
      <c r="T9" s="299"/>
      <c r="U9" s="302"/>
      <c r="V9" s="303"/>
    </row>
    <row r="10" spans="1:22" s="306" customFormat="1" ht="60.75" thickBot="1">
      <c r="A10" s="368" t="s">
        <v>5</v>
      </c>
      <c r="B10" s="369" t="s">
        <v>184</v>
      </c>
      <c r="C10" s="370">
        <v>0</v>
      </c>
      <c r="D10" s="370">
        <v>149177.13</v>
      </c>
      <c r="E10" s="370">
        <v>662.07</v>
      </c>
      <c r="F10" s="371">
        <v>153754</v>
      </c>
      <c r="G10" s="371">
        <v>153754</v>
      </c>
      <c r="H10" s="371"/>
      <c r="I10" s="371"/>
      <c r="J10" s="371">
        <v>422030</v>
      </c>
      <c r="K10" s="371"/>
      <c r="L10" s="371"/>
      <c r="M10" s="371"/>
      <c r="N10" s="371">
        <v>422030</v>
      </c>
      <c r="O10" s="371"/>
      <c r="P10" s="371"/>
      <c r="Q10" s="371"/>
      <c r="R10" s="372">
        <v>-119761</v>
      </c>
      <c r="S10" s="371">
        <v>0</v>
      </c>
      <c r="T10" s="371"/>
      <c r="U10" s="304">
        <f>U11+U12</f>
        <v>256920</v>
      </c>
      <c r="V10" s="305"/>
    </row>
    <row r="11" spans="1:22" s="260" customFormat="1" ht="45.75" customHeight="1">
      <c r="A11" s="307" t="s">
        <v>185</v>
      </c>
      <c r="B11" s="308" t="s">
        <v>186</v>
      </c>
      <c r="C11" s="309"/>
      <c r="D11" s="309">
        <v>149177.13</v>
      </c>
      <c r="E11" s="309">
        <v>662.07</v>
      </c>
      <c r="F11" s="280">
        <v>153754</v>
      </c>
      <c r="G11" s="281">
        <v>153754</v>
      </c>
      <c r="H11" s="281"/>
      <c r="I11" s="281"/>
      <c r="J11" s="280">
        <v>422030</v>
      </c>
      <c r="K11" s="310"/>
      <c r="L11" s="310"/>
      <c r="M11" s="311"/>
      <c r="N11" s="312">
        <v>422030</v>
      </c>
      <c r="O11" s="310"/>
      <c r="P11" s="282"/>
      <c r="Q11" s="282"/>
      <c r="R11" s="313">
        <v>-119761</v>
      </c>
      <c r="S11" s="281"/>
      <c r="T11" s="281"/>
      <c r="U11" s="314">
        <v>256920</v>
      </c>
      <c r="V11" s="315" t="s">
        <v>187</v>
      </c>
    </row>
    <row r="12" spans="1:22" s="260" customFormat="1" ht="60.75" thickBot="1">
      <c r="A12" s="316" t="s">
        <v>188</v>
      </c>
      <c r="B12" s="317" t="s">
        <v>189</v>
      </c>
      <c r="C12" s="318"/>
      <c r="D12" s="318"/>
      <c r="E12" s="318"/>
      <c r="F12" s="319">
        <v>0</v>
      </c>
      <c r="G12" s="320"/>
      <c r="H12" s="320"/>
      <c r="I12" s="320"/>
      <c r="J12" s="319">
        <v>0</v>
      </c>
      <c r="K12" s="321"/>
      <c r="L12" s="321"/>
      <c r="M12" s="322"/>
      <c r="N12" s="323"/>
      <c r="O12" s="321"/>
      <c r="P12" s="324"/>
      <c r="Q12" s="324"/>
      <c r="R12" s="313">
        <v>0</v>
      </c>
      <c r="S12" s="320"/>
      <c r="T12" s="320"/>
      <c r="U12" s="325">
        <f>-R12</f>
        <v>0</v>
      </c>
      <c r="V12" s="326"/>
    </row>
    <row r="13" spans="1:22" s="277" customFormat="1" ht="60.75" thickBot="1">
      <c r="A13" s="368" t="s">
        <v>6</v>
      </c>
      <c r="B13" s="369" t="s">
        <v>190</v>
      </c>
      <c r="C13" s="370">
        <v>7829361.9499999993</v>
      </c>
      <c r="D13" s="370">
        <v>1239275.3799999999</v>
      </c>
      <c r="E13" s="370">
        <v>79823.850000000006</v>
      </c>
      <c r="F13" s="371">
        <v>5648709</v>
      </c>
      <c r="G13" s="371">
        <v>5636384</v>
      </c>
      <c r="H13" s="371">
        <v>12325</v>
      </c>
      <c r="I13" s="371"/>
      <c r="J13" s="371">
        <v>5217297</v>
      </c>
      <c r="K13" s="371">
        <v>705600</v>
      </c>
      <c r="L13" s="371">
        <v>0</v>
      </c>
      <c r="M13" s="371">
        <v>571167</v>
      </c>
      <c r="N13" s="371">
        <v>3358200</v>
      </c>
      <c r="O13" s="371">
        <v>582330</v>
      </c>
      <c r="P13" s="371">
        <v>0</v>
      </c>
      <c r="Q13" s="371"/>
      <c r="R13" s="373">
        <v>8283225</v>
      </c>
      <c r="S13" s="371">
        <v>1200000</v>
      </c>
      <c r="T13" s="371">
        <v>63000</v>
      </c>
      <c r="U13" s="304">
        <f>U14+U15+U16</f>
        <v>0</v>
      </c>
      <c r="V13" s="305"/>
    </row>
    <row r="14" spans="1:22" s="260" customFormat="1" ht="60">
      <c r="A14" s="307" t="s">
        <v>191</v>
      </c>
      <c r="B14" s="327" t="s">
        <v>192</v>
      </c>
      <c r="C14" s="309">
        <v>228101.04</v>
      </c>
      <c r="D14" s="328">
        <v>707.25</v>
      </c>
      <c r="E14" s="309">
        <v>31077.23</v>
      </c>
      <c r="F14" s="280">
        <v>260000</v>
      </c>
      <c r="G14" s="281">
        <v>260000</v>
      </c>
      <c r="H14" s="281"/>
      <c r="I14" s="281"/>
      <c r="J14" s="280">
        <v>314000</v>
      </c>
      <c r="K14" s="282">
        <v>103000</v>
      </c>
      <c r="L14" s="282"/>
      <c r="M14" s="283"/>
      <c r="N14" s="282">
        <v>211000</v>
      </c>
      <c r="O14" s="282"/>
      <c r="P14" s="282"/>
      <c r="Q14" s="282"/>
      <c r="R14" s="295">
        <v>143731</v>
      </c>
      <c r="S14" s="281"/>
      <c r="T14" s="281"/>
      <c r="U14" s="314"/>
      <c r="V14" s="329" t="s">
        <v>2</v>
      </c>
    </row>
    <row r="15" spans="1:22" s="260" customFormat="1" ht="46.5" customHeight="1">
      <c r="A15" s="278" t="s">
        <v>193</v>
      </c>
      <c r="B15" s="279" t="s">
        <v>194</v>
      </c>
      <c r="C15" s="293">
        <v>602964.77</v>
      </c>
      <c r="D15" s="293">
        <v>4922.63</v>
      </c>
      <c r="E15" s="293"/>
      <c r="F15" s="286">
        <v>525000</v>
      </c>
      <c r="G15" s="285">
        <v>525000</v>
      </c>
      <c r="H15" s="285"/>
      <c r="I15" s="285"/>
      <c r="J15" s="286">
        <v>570000</v>
      </c>
      <c r="K15" s="287">
        <v>3000</v>
      </c>
      <c r="L15" s="287"/>
      <c r="M15" s="288">
        <v>23000</v>
      </c>
      <c r="N15" s="287">
        <v>474000</v>
      </c>
      <c r="O15" s="287">
        <v>70000</v>
      </c>
      <c r="P15" s="287"/>
      <c r="Q15" s="287"/>
      <c r="R15" s="295">
        <v>562887</v>
      </c>
      <c r="S15" s="285"/>
      <c r="T15" s="285"/>
      <c r="U15" s="289"/>
      <c r="V15" s="330" t="s">
        <v>195</v>
      </c>
    </row>
    <row r="16" spans="1:22" s="260" customFormat="1" ht="125.25" customHeight="1" thickBot="1">
      <c r="A16" s="374" t="s">
        <v>196</v>
      </c>
      <c r="B16" s="375" t="s">
        <v>197</v>
      </c>
      <c r="C16" s="376">
        <v>6998296.1399999997</v>
      </c>
      <c r="D16" s="376">
        <v>1233645.5</v>
      </c>
      <c r="E16" s="376">
        <v>48746.62</v>
      </c>
      <c r="F16" s="377">
        <v>4863709</v>
      </c>
      <c r="G16" s="378">
        <v>4851384</v>
      </c>
      <c r="H16" s="378">
        <v>12325</v>
      </c>
      <c r="I16" s="378">
        <v>0</v>
      </c>
      <c r="J16" s="377">
        <v>4333297</v>
      </c>
      <c r="K16" s="379">
        <v>599600</v>
      </c>
      <c r="L16" s="379">
        <v>0</v>
      </c>
      <c r="M16" s="380">
        <v>548167</v>
      </c>
      <c r="N16" s="379">
        <v>2673200</v>
      </c>
      <c r="O16" s="379">
        <v>512330</v>
      </c>
      <c r="P16" s="379">
        <v>0</v>
      </c>
      <c r="Q16" s="379">
        <v>0</v>
      </c>
      <c r="R16" s="381">
        <v>7576607</v>
      </c>
      <c r="S16" s="378">
        <v>1200000</v>
      </c>
      <c r="T16" s="378">
        <v>63000</v>
      </c>
      <c r="U16" s="314"/>
      <c r="V16" s="331" t="s">
        <v>198</v>
      </c>
    </row>
    <row r="17" spans="1:22" s="277" customFormat="1" ht="92.25" thickBot="1">
      <c r="A17" s="368" t="s">
        <v>7</v>
      </c>
      <c r="B17" s="369" t="s">
        <v>199</v>
      </c>
      <c r="C17" s="370">
        <v>19949305.859999999</v>
      </c>
      <c r="D17" s="370">
        <v>4861258.0999999996</v>
      </c>
      <c r="E17" s="370">
        <v>1501150</v>
      </c>
      <c r="F17" s="371">
        <v>14000000</v>
      </c>
      <c r="G17" s="382"/>
      <c r="H17" s="382">
        <v>14000000</v>
      </c>
      <c r="I17" s="382"/>
      <c r="J17" s="371">
        <v>2776207</v>
      </c>
      <c r="K17" s="383"/>
      <c r="L17" s="383"/>
      <c r="M17" s="384"/>
      <c r="N17" s="385">
        <v>1976207</v>
      </c>
      <c r="O17" s="385">
        <v>800000</v>
      </c>
      <c r="P17" s="371">
        <v>5009578</v>
      </c>
      <c r="Q17" s="371">
        <v>4067116</v>
      </c>
      <c r="R17" s="371">
        <v>12139620</v>
      </c>
      <c r="S17" s="371"/>
      <c r="T17" s="371"/>
      <c r="U17" s="304" t="e">
        <f>-U12-U16-U18-U7-U23</f>
        <v>#REF!</v>
      </c>
      <c r="V17" s="334" t="s">
        <v>187</v>
      </c>
    </row>
    <row r="18" spans="1:22" s="277" customFormat="1" ht="56.25" customHeight="1" thickBot="1">
      <c r="A18" s="386" t="s">
        <v>8</v>
      </c>
      <c r="B18" s="387" t="s">
        <v>200</v>
      </c>
      <c r="C18" s="388">
        <v>4803633.4700000007</v>
      </c>
      <c r="D18" s="388">
        <v>210404.72999999998</v>
      </c>
      <c r="E18" s="388">
        <v>3341170.56</v>
      </c>
      <c r="F18" s="389">
        <v>1441256</v>
      </c>
      <c r="G18" s="389">
        <v>793000</v>
      </c>
      <c r="H18" s="389">
        <v>648256</v>
      </c>
      <c r="I18" s="389"/>
      <c r="J18" s="389">
        <v>8890256</v>
      </c>
      <c r="K18" s="389">
        <v>540673</v>
      </c>
      <c r="L18" s="389">
        <v>0</v>
      </c>
      <c r="M18" s="389">
        <v>0</v>
      </c>
      <c r="N18" s="389">
        <v>475000</v>
      </c>
      <c r="O18" s="389">
        <v>7874583</v>
      </c>
      <c r="P18" s="389">
        <v>0</v>
      </c>
      <c r="Q18" s="389">
        <v>0</v>
      </c>
      <c r="R18" s="390">
        <v>1729290</v>
      </c>
      <c r="S18" s="389">
        <v>0</v>
      </c>
      <c r="T18" s="389">
        <v>1870000</v>
      </c>
      <c r="U18" s="335" t="e">
        <f>U21</f>
        <v>#REF!</v>
      </c>
      <c r="V18" s="336"/>
    </row>
    <row r="19" spans="1:22" s="337" customFormat="1" ht="129" customHeight="1">
      <c r="A19" s="338" t="s">
        <v>201</v>
      </c>
      <c r="B19" s="339" t="s">
        <v>202</v>
      </c>
      <c r="C19" s="293">
        <v>48399.12</v>
      </c>
      <c r="D19" s="293"/>
      <c r="E19" s="293"/>
      <c r="F19" s="286">
        <v>93000</v>
      </c>
      <c r="G19" s="285">
        <v>78000</v>
      </c>
      <c r="H19" s="285">
        <v>15000</v>
      </c>
      <c r="I19" s="285"/>
      <c r="J19" s="286">
        <v>95000</v>
      </c>
      <c r="K19" s="332">
        <v>55000</v>
      </c>
      <c r="L19" s="332">
        <v>0</v>
      </c>
      <c r="M19" s="333">
        <v>0</v>
      </c>
      <c r="N19" s="287">
        <v>15000</v>
      </c>
      <c r="O19" s="287">
        <v>25000</v>
      </c>
      <c r="P19" s="340"/>
      <c r="Q19" s="340"/>
      <c r="R19" s="341">
        <v>46399</v>
      </c>
      <c r="S19" s="285"/>
      <c r="T19" s="285"/>
      <c r="U19" s="289"/>
      <c r="V19" s="342" t="s">
        <v>203</v>
      </c>
    </row>
    <row r="20" spans="1:22" s="337" customFormat="1" ht="87" customHeight="1">
      <c r="A20" s="278" t="s">
        <v>204</v>
      </c>
      <c r="B20" s="339" t="s">
        <v>205</v>
      </c>
      <c r="C20" s="293">
        <v>1758961.32</v>
      </c>
      <c r="D20" s="293">
        <v>3670</v>
      </c>
      <c r="E20" s="293">
        <v>162475.79</v>
      </c>
      <c r="F20" s="286">
        <v>725000</v>
      </c>
      <c r="G20" s="285">
        <v>715000</v>
      </c>
      <c r="H20" s="285">
        <v>10000</v>
      </c>
      <c r="I20" s="285"/>
      <c r="J20" s="340">
        <v>725000</v>
      </c>
      <c r="K20" s="287">
        <v>340000</v>
      </c>
      <c r="L20" s="287"/>
      <c r="M20" s="288"/>
      <c r="N20" s="287">
        <v>200000</v>
      </c>
      <c r="O20" s="287">
        <v>185000</v>
      </c>
      <c r="P20" s="287"/>
      <c r="Q20" s="287"/>
      <c r="R20" s="295">
        <v>1600156</v>
      </c>
      <c r="S20" s="285"/>
      <c r="T20" s="285"/>
      <c r="U20" s="289"/>
      <c r="V20" s="331" t="s">
        <v>35</v>
      </c>
    </row>
    <row r="21" spans="1:22" s="337" customFormat="1" ht="158.25" customHeight="1" thickBot="1">
      <c r="A21" s="338" t="s">
        <v>206</v>
      </c>
      <c r="B21" s="339" t="s">
        <v>207</v>
      </c>
      <c r="C21" s="293">
        <v>2996273.0300000003</v>
      </c>
      <c r="D21" s="293">
        <v>206734.72999999998</v>
      </c>
      <c r="E21" s="293">
        <v>3178694.77</v>
      </c>
      <c r="F21" s="286">
        <v>623256</v>
      </c>
      <c r="G21" s="285">
        <v>0</v>
      </c>
      <c r="H21" s="285">
        <v>623256</v>
      </c>
      <c r="I21" s="285"/>
      <c r="J21" s="286">
        <v>8070256</v>
      </c>
      <c r="K21" s="287">
        <v>145673</v>
      </c>
      <c r="L21" s="287">
        <v>0</v>
      </c>
      <c r="M21" s="288">
        <v>0</v>
      </c>
      <c r="N21" s="287">
        <v>260000</v>
      </c>
      <c r="O21" s="287">
        <v>7664583</v>
      </c>
      <c r="P21" s="287">
        <v>0</v>
      </c>
      <c r="Q21" s="287">
        <v>0</v>
      </c>
      <c r="R21" s="295">
        <v>82735</v>
      </c>
      <c r="S21" s="285">
        <v>0</v>
      </c>
      <c r="T21" s="285">
        <v>1870000</v>
      </c>
      <c r="U21" s="289" t="e">
        <f>SUM(#REF!)</f>
        <v>#REF!</v>
      </c>
      <c r="V21" s="331" t="s">
        <v>187</v>
      </c>
    </row>
    <row r="22" spans="1:22" s="337" customFormat="1" ht="81.75" customHeight="1" thickBot="1">
      <c r="A22" s="391" t="s">
        <v>9</v>
      </c>
      <c r="B22" s="369" t="s">
        <v>208</v>
      </c>
      <c r="C22" s="370"/>
      <c r="D22" s="370"/>
      <c r="E22" s="370"/>
      <c r="F22" s="371">
        <v>0</v>
      </c>
      <c r="G22" s="382"/>
      <c r="H22" s="382"/>
      <c r="I22" s="371">
        <v>436080</v>
      </c>
      <c r="J22" s="371">
        <v>0</v>
      </c>
      <c r="K22" s="385"/>
      <c r="L22" s="385"/>
      <c r="M22" s="392"/>
      <c r="N22" s="385"/>
      <c r="O22" s="385"/>
      <c r="P22" s="382"/>
      <c r="Q22" s="382">
        <v>436080</v>
      </c>
      <c r="R22" s="393">
        <v>0</v>
      </c>
      <c r="S22" s="371"/>
      <c r="T22" s="371"/>
      <c r="U22" s="343"/>
      <c r="V22" s="344" t="s">
        <v>187</v>
      </c>
    </row>
    <row r="23" spans="1:22" s="337" customFormat="1" ht="99.75" customHeight="1" thickBot="1">
      <c r="A23" s="394" t="s">
        <v>11</v>
      </c>
      <c r="B23" s="369" t="s">
        <v>209</v>
      </c>
      <c r="C23" s="370"/>
      <c r="D23" s="370"/>
      <c r="E23" s="370"/>
      <c r="F23" s="371">
        <v>0</v>
      </c>
      <c r="G23" s="382"/>
      <c r="H23" s="382"/>
      <c r="I23" s="382"/>
      <c r="J23" s="371">
        <v>0</v>
      </c>
      <c r="K23" s="385"/>
      <c r="L23" s="385"/>
      <c r="M23" s="392"/>
      <c r="N23" s="382"/>
      <c r="O23" s="385"/>
      <c r="P23" s="382"/>
      <c r="Q23" s="382">
        <v>0</v>
      </c>
      <c r="R23" s="393">
        <v>0</v>
      </c>
      <c r="S23" s="371"/>
      <c r="T23" s="371"/>
      <c r="U23" s="343">
        <f>-R23</f>
        <v>0</v>
      </c>
      <c r="V23" s="344" t="s">
        <v>187</v>
      </c>
    </row>
    <row r="24" spans="1:22" s="337" customFormat="1" ht="80.45" customHeight="1" thickBot="1">
      <c r="A24" s="391" t="s">
        <v>210</v>
      </c>
      <c r="B24" s="369" t="s">
        <v>211</v>
      </c>
      <c r="C24" s="370"/>
      <c r="D24" s="370">
        <v>12794.67</v>
      </c>
      <c r="E24" s="370"/>
      <c r="F24" s="371">
        <v>0</v>
      </c>
      <c r="G24" s="382"/>
      <c r="H24" s="382"/>
      <c r="I24" s="382"/>
      <c r="J24" s="371">
        <v>0</v>
      </c>
      <c r="K24" s="385"/>
      <c r="L24" s="385"/>
      <c r="M24" s="392"/>
      <c r="N24" s="385"/>
      <c r="O24" s="385"/>
      <c r="P24" s="382"/>
      <c r="Q24" s="382">
        <v>63500</v>
      </c>
      <c r="R24" s="395">
        <v>-150705</v>
      </c>
      <c r="S24" s="382">
        <v>100000</v>
      </c>
      <c r="T24" s="371"/>
      <c r="U24" s="343" t="e">
        <f>-U11-#REF!</f>
        <v>#REF!</v>
      </c>
      <c r="V24" s="345" t="s">
        <v>187</v>
      </c>
    </row>
    <row r="25" spans="1:22" s="337" customFormat="1" ht="210.75" thickBot="1">
      <c r="A25" s="391" t="s">
        <v>212</v>
      </c>
      <c r="B25" s="369" t="s">
        <v>213</v>
      </c>
      <c r="C25" s="370"/>
      <c r="D25" s="370">
        <v>2687397</v>
      </c>
      <c r="E25" s="370"/>
      <c r="F25" s="371">
        <v>0</v>
      </c>
      <c r="G25" s="382"/>
      <c r="H25" s="382"/>
      <c r="I25" s="382"/>
      <c r="J25" s="371">
        <v>0</v>
      </c>
      <c r="K25" s="385"/>
      <c r="L25" s="385"/>
      <c r="M25" s="392"/>
      <c r="N25" s="385"/>
      <c r="O25" s="385"/>
      <c r="P25" s="382"/>
      <c r="Q25" s="382"/>
      <c r="R25" s="395">
        <v>2151793</v>
      </c>
      <c r="S25" s="382">
        <v>535604</v>
      </c>
      <c r="T25" s="371"/>
      <c r="U25" s="343"/>
      <c r="V25" s="345" t="s">
        <v>187</v>
      </c>
    </row>
    <row r="26" spans="1:22" s="337" customFormat="1" ht="98.25" customHeight="1" thickBot="1">
      <c r="A26" s="391" t="s">
        <v>214</v>
      </c>
      <c r="B26" s="369" t="s">
        <v>215</v>
      </c>
      <c r="C26" s="370"/>
      <c r="D26" s="370">
        <v>200000</v>
      </c>
      <c r="E26" s="370"/>
      <c r="F26" s="371">
        <v>0</v>
      </c>
      <c r="G26" s="382"/>
      <c r="H26" s="382"/>
      <c r="I26" s="382"/>
      <c r="J26" s="371">
        <v>0</v>
      </c>
      <c r="K26" s="385"/>
      <c r="L26" s="385"/>
      <c r="M26" s="392"/>
      <c r="N26" s="385"/>
      <c r="O26" s="385"/>
      <c r="P26" s="382"/>
      <c r="Q26" s="382"/>
      <c r="R26" s="395"/>
      <c r="S26" s="382"/>
      <c r="T26" s="371"/>
      <c r="U26" s="343"/>
      <c r="V26" s="345" t="s">
        <v>187</v>
      </c>
    </row>
    <row r="27" spans="1:22" s="352" customFormat="1" ht="76.7" customHeight="1" thickBot="1">
      <c r="A27" s="346"/>
      <c r="B27" s="347" t="s">
        <v>126</v>
      </c>
      <c r="C27" s="348">
        <v>41106896.280000001</v>
      </c>
      <c r="D27" s="348">
        <v>9360307.0099999998</v>
      </c>
      <c r="E27" s="348">
        <v>4922806.4800000004</v>
      </c>
      <c r="F27" s="349">
        <v>43256325</v>
      </c>
      <c r="G27" s="349">
        <v>15473944</v>
      </c>
      <c r="H27" s="349">
        <v>27782381</v>
      </c>
      <c r="I27" s="349">
        <v>436080</v>
      </c>
      <c r="J27" s="349">
        <v>39712544</v>
      </c>
      <c r="K27" s="349">
        <v>1255273</v>
      </c>
      <c r="L27" s="349">
        <v>0</v>
      </c>
      <c r="M27" s="349">
        <v>571167</v>
      </c>
      <c r="N27" s="349">
        <v>16270043</v>
      </c>
      <c r="O27" s="349">
        <v>21616061</v>
      </c>
      <c r="P27" s="349">
        <v>5009578</v>
      </c>
      <c r="Q27" s="349">
        <v>4566696</v>
      </c>
      <c r="R27" s="350">
        <v>23733462</v>
      </c>
      <c r="S27" s="349">
        <v>1835604</v>
      </c>
      <c r="T27" s="349">
        <v>1933000</v>
      </c>
      <c r="U27" s="351" t="e">
        <f>U6+U10+U13+U17+U18+U22+#REF!+U24+U25+U23</f>
        <v>#REF!</v>
      </c>
      <c r="V27" s="305"/>
    </row>
    <row r="28" spans="1:22" s="352" customFormat="1" ht="66" customHeight="1">
      <c r="A28" s="353"/>
      <c r="B28" s="354"/>
      <c r="C28" s="355"/>
      <c r="D28" s="355"/>
      <c r="E28" s="355"/>
      <c r="F28" s="356"/>
      <c r="G28" s="356"/>
      <c r="H28" s="356"/>
      <c r="I28" s="356"/>
      <c r="J28" s="356"/>
      <c r="K28" s="356"/>
      <c r="L28" s="356"/>
      <c r="M28" s="356"/>
      <c r="N28" s="356"/>
      <c r="O28" s="356"/>
      <c r="P28" s="356"/>
      <c r="Q28" s="356"/>
      <c r="R28" s="357"/>
      <c r="S28" s="356"/>
      <c r="T28" s="356"/>
      <c r="U28" s="358"/>
      <c r="V28" s="359"/>
    </row>
    <row r="29" spans="1:22" s="352" customFormat="1" ht="29.25" customHeight="1">
      <c r="A29" s="360" t="s">
        <v>216</v>
      </c>
      <c r="B29" s="360"/>
      <c r="C29" s="361"/>
      <c r="D29" s="355"/>
      <c r="E29" s="355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7"/>
      <c r="S29" s="356"/>
      <c r="T29" s="356"/>
      <c r="U29" s="358"/>
      <c r="V29" s="359"/>
    </row>
    <row r="30" spans="1:22" s="352" customFormat="1" ht="29.25" customHeight="1">
      <c r="A30" s="353"/>
      <c r="B30" s="354"/>
      <c r="C30" s="355"/>
      <c r="D30" s="355"/>
      <c r="E30" s="355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7"/>
      <c r="S30" s="356"/>
      <c r="T30" s="356"/>
      <c r="U30" s="358"/>
      <c r="V30" s="359"/>
    </row>
  </sheetData>
  <mergeCells count="18">
    <mergeCell ref="V8:V9"/>
    <mergeCell ref="V11:V12"/>
    <mergeCell ref="K4:O4"/>
    <mergeCell ref="P4:P5"/>
    <mergeCell ref="Q4:Q5"/>
    <mergeCell ref="R4:T4"/>
    <mergeCell ref="U4:U5"/>
    <mergeCell ref="V4:V5"/>
    <mergeCell ref="P1:V1"/>
    <mergeCell ref="P2:V2"/>
    <mergeCell ref="A3:V3"/>
    <mergeCell ref="A4:A5"/>
    <mergeCell ref="B4:B5"/>
    <mergeCell ref="C4:E4"/>
    <mergeCell ref="F4:F5"/>
    <mergeCell ref="G4:H4"/>
    <mergeCell ref="I4:I5"/>
    <mergeCell ref="J4:J5"/>
  </mergeCells>
  <printOptions horizontalCentered="1"/>
  <pageMargins left="0" right="0" top="0.51181102362204722" bottom="0.74803149606299213" header="0" footer="0.31496062992125984"/>
  <pageSetup paperSize="9" scale="22" orientation="landscape" r:id="rId1"/>
  <headerFooter>
    <oddHeader xml:space="preserve">&amp;L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2022-11-18T10:17:55Z</cp:lastPrinted>
  <dcterms:created xsi:type="dcterms:W3CDTF">2004-03-15T09:27:32Z</dcterms:created>
  <dcterms:modified xsi:type="dcterms:W3CDTF">2022-11-18T10:18:07Z</dcterms:modified>
</cp:coreProperties>
</file>