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ARZĄDZENIA\Zmiany\Do publikacji\"/>
    </mc:Choice>
  </mc:AlternateContent>
  <xr:revisionPtr revIDLastSave="0" documentId="13_ncr:1_{981C182A-0DEF-400C-8243-EB644FB149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1'!$A$1:$M$24</definedName>
    <definedName name="_xlnm.Print_Area" localSheetId="1">'Załącznik Nr 2'!$A$1:$N$60</definedName>
    <definedName name="_xlnm.Print_Area" localSheetId="2">'Załącznik Nr 3'!$A$1:$V$30</definedName>
    <definedName name="_xlnm.Print_Titles" localSheetId="0">'Załącznik Nr 1'!$5:$6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1" i="27" l="1"/>
  <c r="K41" i="27"/>
  <c r="H41" i="27"/>
  <c r="F41" i="27" s="1"/>
  <c r="I42" i="27"/>
  <c r="U24" i="27"/>
  <c r="U13" i="27"/>
  <c r="U12" i="27"/>
  <c r="U6" i="27"/>
  <c r="L42" i="27"/>
  <c r="E42" i="27" l="1"/>
  <c r="J41" i="27"/>
  <c r="Q42" i="27"/>
  <c r="U23" i="27"/>
  <c r="M42" i="27"/>
  <c r="S42" i="27"/>
  <c r="H42" i="27"/>
  <c r="T42" i="27"/>
  <c r="P42" i="27"/>
  <c r="O42" i="27"/>
  <c r="N42" i="27"/>
  <c r="U10" i="27"/>
  <c r="D42" i="27"/>
  <c r="C42" i="27" l="1"/>
  <c r="G35" i="27"/>
  <c r="U21" i="27"/>
  <c r="U18" i="27" s="1"/>
  <c r="U17" i="27" s="1"/>
  <c r="U27" i="27" s="1"/>
  <c r="G42" i="27"/>
  <c r="R42" i="27" l="1"/>
  <c r="F42" i="27"/>
  <c r="K42" i="27"/>
  <c r="J42" i="27" l="1"/>
  <c r="K35" i="27"/>
</calcChain>
</file>

<file path=xl/sharedStrings.xml><?xml version="1.0" encoding="utf-8"?>
<sst xmlns="http://schemas.openxmlformats.org/spreadsheetml/2006/main" count="290" uniqueCount="224">
  <si>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</si>
  <si>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</si>
  <si>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</si>
  <si>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</si>
  <si>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</si>
  <si>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</si>
  <si>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</si>
  <si>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</si>
  <si>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</si>
  <si>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</si>
  <si>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</si>
  <si>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</si>
  <si>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</si>
  <si>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</si>
  <si>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</si>
  <si>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</si>
  <si>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</si>
  <si>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</si>
  <si>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</si>
  <si>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</si>
  <si>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</si>
  <si>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</si>
  <si>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</si>
  <si>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</si>
  <si>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</si>
  <si>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</si>
  <si>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</si>
  <si>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</si>
  <si>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</si>
  <si>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</si>
  <si>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</si>
  <si>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</si>
  <si>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</si>
  <si>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</si>
  <si>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</si>
  <si>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</si>
  <si>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</si>
  <si>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</si>
  <si>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</si>
  <si>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</si>
  <si>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</si>
  <si>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</si>
  <si>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</si>
  <si>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</si>
  <si>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</si>
  <si>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</si>
  <si>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</si>
  <si>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</si>
  <si>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</si>
  <si>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</si>
  <si>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</si>
  <si>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</si>
  <si>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</si>
  <si>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</si>
  <si>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</si>
  <si>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</si>
  <si>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</si>
  <si>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</si>
  <si>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</si>
  <si>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</si>
  <si>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</si>
  <si>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</si>
  <si>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</si>
  <si>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</si>
  <si>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</si>
  <si>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</si>
  <si>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</si>
  <si>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</si>
  <si>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</si>
  <si>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</si>
  <si>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</si>
  <si>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</si>
  <si>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</si>
  <si>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</si>
  <si>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</si>
  <si>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</si>
  <si>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</si>
  <si>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</si>
  <si>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</si>
  <si>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</si>
  <si>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</si>
  <si>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</si>
  <si>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</si>
  <si>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</si>
  <si>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</si>
  <si>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</si>
  <si>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</si>
  <si>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</si>
  <si>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</si>
  <si>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</si>
  <si>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</si>
  <si>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</si>
  <si>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</si>
  <si>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</si>
  <si>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</si>
  <si>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</si>
  <si>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</si>
  <si>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</si>
  <si>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</si>
  <si>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</si>
  <si>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</si>
  <si>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</si>
  <si>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</si>
  <si>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</si>
  <si>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</si>
  <si>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</si>
  <si>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</si>
  <si>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</si>
  <si>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</si>
  <si>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</si>
  <si>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</si>
  <si>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</si>
  <si>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</si>
  <si>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</si>
  <si>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</si>
  <si>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</si>
  <si>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</si>
  <si>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</si>
  <si>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</si>
  <si>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</si>
  <si>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</si>
  <si>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</si>
  <si>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</si>
  <si>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</si>
  <si>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</si>
  <si>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</si>
  <si>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</si>
  <si>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</si>
  <si>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Zgłoszone do Planu</t>
  </si>
  <si>
    <t>11</t>
  </si>
  <si>
    <t>Planowane zobowiązania                            na                                   31-12-2022 r.</t>
  </si>
  <si>
    <t>ZG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</si>
  <si>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</si>
  <si>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</si>
  <si>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Wynagrodzenia 
i pochodne</t>
  </si>
  <si>
    <t>18</t>
  </si>
  <si>
    <t>Program PASIFIC 
DOTACJA CELOWA NA WKŁAD WŁASNY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</si>
  <si>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</si>
  <si>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</si>
  <si>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</si>
  <si>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</si>
  <si>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</si>
  <si>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</si>
  <si>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>§ 6560 inwestycje budowlane</t>
  </si>
  <si>
    <t>Zobowiązania                            na                                   01-01-2022 r.</t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</si>
  <si>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</si>
  <si>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</si>
  <si>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</si>
  <si>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 r. </t>
  </si>
  <si>
    <t xml:space="preserve">Załącznik Nr 1 do Zarządzenia Nr 59/2022 Kanclerza PAN   </t>
  </si>
  <si>
    <t xml:space="preserve">Załącznik Nr 2 do Zarządzenia Nr 59/2022 Kanclerza PAN   </t>
  </si>
  <si>
    <t>Załącznik Nr 3 do Zarządzenia Nr 59/2022 Kanclerza PAN</t>
  </si>
  <si>
    <t>PLAN FINANSOWY DZIAŁALNOŚCI POZABUDŻETOWEJ AKADEMII - REALIZOWANY CENTRALNIE (w zł)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</si>
  <si>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</si>
  <si>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</si>
  <si>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</si>
  <si>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</si>
  <si>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</si>
  <si>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</si>
  <si>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</si>
  <si>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</si>
  <si>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</si>
  <si>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</si>
  <si>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</si>
  <si>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</si>
  <si>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</si>
  <si>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</si>
  <si>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</si>
  <si>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</si>
  <si>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</si>
  <si>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</si>
  <si>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</si>
  <si>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</si>
  <si>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</si>
  <si>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</si>
  <si>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</si>
  <si>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</si>
  <si>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</si>
  <si>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</si>
  <si>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</si>
  <si>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</si>
  <si>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</si>
  <si>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</si>
  <si>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</si>
  <si>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</si>
  <si>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</si>
  <si>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</si>
  <si>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</si>
  <si>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</si>
  <si>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</si>
  <si>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</si>
  <si>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</si>
  <si>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</si>
  <si>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</si>
  <si>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</si>
  <si>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</si>
  <si>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</si>
  <si>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</si>
  <si>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</si>
  <si>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</si>
  <si>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</si>
  <si>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</si>
  <si>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</si>
  <si>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</si>
  <si>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</si>
  <si>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</si>
  <si>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</si>
  <si>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</si>
  <si>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</si>
  <si>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</si>
  <si>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</si>
  <si>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</si>
  <si>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>Przychody ogółem w systemie ERP</t>
  </si>
  <si>
    <t>Koszty ogółem w systemie ERP</t>
  </si>
  <si>
    <t>różnica</t>
  </si>
  <si>
    <t>300 stypendia</t>
  </si>
  <si>
    <t xml:space="preserve">różnica w środkach </t>
  </si>
  <si>
    <t>przepływy</t>
  </si>
  <si>
    <t xml:space="preserve">Załącznik Nr 1 do Zarządzenia Nr 66/2022 Kanclerza PAN   </t>
  </si>
  <si>
    <t xml:space="preserve">Warszawa, 21 lipca 2022 roku                              </t>
  </si>
  <si>
    <t xml:space="preserve">Warszawa, 21 lipca 2022 roku   </t>
  </si>
  <si>
    <t xml:space="preserve">Załącznik Nr 2 do Zarządzenia Nr 66/2022 Kanclerza PAN   </t>
  </si>
  <si>
    <t>Załącznik Nr 3 do Zarządzenia Nr 66/2022 Kanclerza PAN</t>
  </si>
  <si>
    <t xml:space="preserve">Warszawa, 21 lipca 2022 roku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</si>
</sst>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  <numFmt numFmtId="169" formatCode="_-* #,##0\ _z_ł_-;\-* #,##0\ _z_ł_-;_-* &quot;-&quot;??\ _z_ł_-;_-@_-"/>
    <numFmt numFmtId="170" formatCode="#,##0_ ;\-#,##0\ "/>
  </numFmts>
  <fonts count="8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14"/>
      <color indexed="8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8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  <font>
      <b/>
      <sz val="16"/>
      <color indexed="8"/>
      <name val="Czcionka tekstu podstawowego"/>
      <family val="2"/>
      <charset val="238"/>
    </font>
    <font>
      <b/>
      <sz val="18"/>
      <color indexed="8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16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4"/>
      <color indexed="30"/>
      <name val="Czcionka tekstu podstawowego"/>
      <charset val="238"/>
    </font>
    <font>
      <i/>
      <sz val="16"/>
      <color indexed="8"/>
      <name val="Czcionka tekstu podstawowego"/>
      <charset val="238"/>
    </font>
    <font>
      <sz val="14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i/>
      <sz val="18"/>
      <color indexed="8"/>
      <name val="Czcionka tekstu podstawowego"/>
      <charset val="238"/>
    </font>
    <font>
      <i/>
      <sz val="18"/>
      <color indexed="30"/>
      <name val="Czcionka tekstu podstawowego"/>
      <charset val="238"/>
    </font>
    <font>
      <sz val="18"/>
      <color indexed="8"/>
      <name val="Czcionka tekstu podstawowego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2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42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7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7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Alignment="1">
      <alignment vertical="center"/>
    </xf>
    <xf numFmtId="0" fontId="21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7" fillId="5" borderId="48" xfId="6" applyFont="1" applyFill="1" applyBorder="1" applyAlignment="1">
      <alignment vertical="center" wrapText="1"/>
    </xf>
    <xf numFmtId="0" fontId="4" fillId="0" borderId="54" xfId="6" applyFont="1" applyBorder="1" applyAlignment="1">
      <alignment horizontal="left" vertical="center" wrapText="1" indent="1"/>
    </xf>
    <xf numFmtId="0" fontId="13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165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vertical="center"/>
    </xf>
    <xf numFmtId="3" fontId="22" fillId="0" borderId="0" xfId="6" applyNumberFormat="1" applyFont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7" fillId="4" borderId="19" xfId="6" applyFont="1" applyFill="1" applyBorder="1" applyAlignment="1">
      <alignment horizontal="center" vertical="center" wrapText="1"/>
    </xf>
    <xf numFmtId="0" fontId="19" fillId="0" borderId="17" xfId="6" applyFont="1" applyBorder="1" applyAlignment="1">
      <alignment vertical="center" wrapText="1"/>
    </xf>
    <xf numFmtId="3" fontId="17" fillId="2" borderId="0" xfId="6" applyNumberFormat="1" applyFont="1" applyFill="1" applyAlignment="1">
      <alignment horizontal="right" vertical="center" wrapText="1" indent="1"/>
    </xf>
    <xf numFmtId="0" fontId="17" fillId="2" borderId="0" xfId="6" applyFont="1" applyFill="1" applyAlignment="1">
      <alignment horizontal="left" vertical="center" wrapText="1" indent="1"/>
    </xf>
    <xf numFmtId="0" fontId="19" fillId="0" borderId="0" xfId="6" applyFont="1" applyAlignment="1">
      <alignment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0" fontId="17" fillId="5" borderId="16" xfId="6" applyFont="1" applyFill="1" applyBorder="1" applyAlignment="1">
      <alignment horizontal="center" vertical="center"/>
    </xf>
    <xf numFmtId="0" fontId="17" fillId="5" borderId="44" xfId="6" applyFont="1" applyFill="1" applyBorder="1" applyAlignment="1">
      <alignment horizontal="left" vertical="center" wrapText="1" indent="1"/>
    </xf>
    <xf numFmtId="0" fontId="17" fillId="5" borderId="47" xfId="6" applyFont="1" applyFill="1" applyBorder="1" applyAlignment="1">
      <alignment horizontal="left" vertical="center" wrapText="1" indent="1"/>
    </xf>
    <xf numFmtId="0" fontId="4" fillId="0" borderId="51" xfId="6" applyFont="1" applyBorder="1" applyAlignment="1">
      <alignment horizontal="left" vertical="center" indent="1"/>
    </xf>
    <xf numFmtId="0" fontId="4" fillId="0" borderId="55" xfId="6" applyFont="1" applyBorder="1" applyAlignment="1">
      <alignment horizontal="left" vertical="center" indent="1"/>
    </xf>
    <xf numFmtId="0" fontId="4" fillId="0" borderId="57" xfId="6" applyFont="1" applyBorder="1" applyAlignment="1">
      <alignment horizontal="left" vertical="center" indent="1"/>
    </xf>
    <xf numFmtId="3" fontId="25" fillId="0" borderId="5" xfId="6" applyNumberFormat="1" applyFont="1" applyBorder="1" applyAlignment="1">
      <alignment horizontal="right" vertical="center" indent="1"/>
    </xf>
    <xf numFmtId="3" fontId="25" fillId="0" borderId="31" xfId="6" applyNumberFormat="1" applyFont="1" applyBorder="1" applyAlignment="1">
      <alignment horizontal="right" vertical="center" indent="1"/>
    </xf>
    <xf numFmtId="3" fontId="25" fillId="2" borderId="31" xfId="6" applyNumberFormat="1" applyFont="1" applyFill="1" applyBorder="1" applyAlignment="1">
      <alignment horizontal="right" vertical="center" indent="1"/>
    </xf>
    <xf numFmtId="3" fontId="24" fillId="5" borderId="46" xfId="6" applyNumberFormat="1" applyFont="1" applyFill="1" applyBorder="1" applyAlignment="1">
      <alignment horizontal="right" vertical="center" wrapText="1" indent="1"/>
    </xf>
    <xf numFmtId="3" fontId="24" fillId="5" borderId="45" xfId="6" applyNumberFormat="1" applyFont="1" applyFill="1" applyBorder="1" applyAlignment="1">
      <alignment horizontal="right" vertical="center" wrapText="1" indent="1"/>
    </xf>
    <xf numFmtId="3" fontId="25" fillId="0" borderId="37" xfId="6" applyNumberFormat="1" applyFont="1" applyBorder="1" applyAlignment="1">
      <alignment horizontal="right" vertical="center" indent="1"/>
    </xf>
    <xf numFmtId="3" fontId="25" fillId="2" borderId="7" xfId="6" applyNumberFormat="1" applyFont="1" applyFill="1" applyBorder="1" applyAlignment="1">
      <alignment horizontal="right" vertical="center" indent="1"/>
    </xf>
    <xf numFmtId="3" fontId="25" fillId="0" borderId="46" xfId="6" applyNumberFormat="1" applyFont="1" applyBorder="1" applyAlignment="1">
      <alignment horizontal="right" vertical="center" indent="1"/>
    </xf>
    <xf numFmtId="3" fontId="24" fillId="6" borderId="9" xfId="6" applyNumberFormat="1" applyFont="1" applyFill="1" applyBorder="1" applyAlignment="1">
      <alignment horizontal="right" vertical="center" indent="1"/>
    </xf>
    <xf numFmtId="3" fontId="25" fillId="2" borderId="33" xfId="6" applyNumberFormat="1" applyFont="1" applyFill="1" applyBorder="1" applyAlignment="1">
      <alignment horizontal="right" vertical="center" indent="1"/>
    </xf>
    <xf numFmtId="3" fontId="25" fillId="0" borderId="33" xfId="6" applyNumberFormat="1" applyFont="1" applyBorder="1" applyAlignment="1">
      <alignment horizontal="right" vertical="center" indent="1"/>
    </xf>
    <xf numFmtId="3" fontId="25" fillId="0" borderId="39" xfId="6" applyNumberFormat="1" applyFont="1" applyBorder="1" applyAlignment="1">
      <alignment horizontal="right" vertical="center" indent="1"/>
    </xf>
    <xf numFmtId="3" fontId="24" fillId="5" borderId="8" xfId="6" applyNumberFormat="1" applyFont="1" applyFill="1" applyBorder="1" applyAlignment="1">
      <alignment horizontal="right" vertical="center" indent="1"/>
    </xf>
    <xf numFmtId="3" fontId="24" fillId="5" borderId="12" xfId="6" applyNumberFormat="1" applyFont="1" applyFill="1" applyBorder="1" applyAlignment="1">
      <alignment horizontal="right" vertical="center" indent="1"/>
    </xf>
    <xf numFmtId="3" fontId="24" fillId="5" borderId="9" xfId="6" applyNumberFormat="1" applyFont="1" applyFill="1" applyBorder="1" applyAlignment="1">
      <alignment horizontal="right" vertical="center" indent="1"/>
    </xf>
    <xf numFmtId="3" fontId="24" fillId="5" borderId="13" xfId="6" applyNumberFormat="1" applyFont="1" applyFill="1" applyBorder="1" applyAlignment="1">
      <alignment horizontal="right" vertical="center" indent="1"/>
    </xf>
    <xf numFmtId="3" fontId="25" fillId="0" borderId="7" xfId="6" applyNumberFormat="1" applyFont="1" applyBorder="1" applyAlignment="1">
      <alignment horizontal="right" vertical="center" indent="1"/>
    </xf>
    <xf numFmtId="3" fontId="25" fillId="2" borderId="23" xfId="6" applyNumberFormat="1" applyFont="1" applyFill="1" applyBorder="1" applyAlignment="1">
      <alignment horizontal="right" vertical="center" indent="1"/>
    </xf>
    <xf numFmtId="3" fontId="24" fillId="4" borderId="9" xfId="6" applyNumberFormat="1" applyFont="1" applyFill="1" applyBorder="1" applyAlignment="1">
      <alignment horizontal="right" vertical="center" wrapText="1" indent="1"/>
    </xf>
    <xf numFmtId="3" fontId="24" fillId="4" borderId="13" xfId="6" applyNumberFormat="1" applyFont="1" applyFill="1" applyBorder="1" applyAlignment="1">
      <alignment horizontal="right" vertical="center" wrapText="1" indent="1"/>
    </xf>
    <xf numFmtId="3" fontId="25" fillId="0" borderId="38" xfId="6" applyNumberFormat="1" applyFont="1" applyBorder="1" applyAlignment="1">
      <alignment horizontal="right" vertical="center" indent="1"/>
    </xf>
    <xf numFmtId="3" fontId="25" fillId="0" borderId="28" xfId="6" applyNumberFormat="1" applyFont="1" applyBorder="1" applyAlignment="1">
      <alignment horizontal="right" vertical="center" indent="1"/>
    </xf>
    <xf numFmtId="3" fontId="25" fillId="0" borderId="32" xfId="6" applyNumberFormat="1" applyFont="1" applyBorder="1" applyAlignment="1">
      <alignment horizontal="right" vertical="center" indent="1"/>
    </xf>
    <xf numFmtId="3" fontId="25" fillId="2" borderId="8" xfId="6" applyNumberFormat="1" applyFont="1" applyFill="1" applyBorder="1" applyAlignment="1">
      <alignment horizontal="right" vertical="center" indent="1"/>
    </xf>
    <xf numFmtId="3" fontId="25" fillId="2" borderId="12" xfId="6" applyNumberFormat="1" applyFont="1" applyFill="1" applyBorder="1" applyAlignment="1">
      <alignment horizontal="right" vertical="center" indent="1"/>
    </xf>
    <xf numFmtId="3" fontId="25" fillId="2" borderId="37" xfId="6" applyNumberFormat="1" applyFont="1" applyFill="1" applyBorder="1" applyAlignment="1">
      <alignment horizontal="right" vertical="center" indent="1"/>
    </xf>
    <xf numFmtId="3" fontId="25" fillId="2" borderId="32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Border="1" applyAlignment="1">
      <alignment horizontal="right" vertical="center" indent="1"/>
    </xf>
    <xf numFmtId="3" fontId="25" fillId="0" borderId="29" xfId="6" applyNumberFormat="1" applyFont="1" applyBorder="1" applyAlignment="1">
      <alignment horizontal="right" vertical="center" indent="1"/>
    </xf>
    <xf numFmtId="3" fontId="25" fillId="0" borderId="36" xfId="6" applyNumberFormat="1" applyFont="1" applyBorder="1" applyAlignment="1">
      <alignment horizontal="right" vertical="center" indent="1"/>
    </xf>
    <xf numFmtId="3" fontId="25" fillId="0" borderId="8" xfId="6" applyNumberFormat="1" applyFont="1" applyBorder="1" applyAlignment="1">
      <alignment horizontal="right" vertical="center" indent="1"/>
    </xf>
    <xf numFmtId="3" fontId="25" fillId="0" borderId="45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Border="1" applyAlignment="1">
      <alignment horizontal="left" vertical="center" indent="1"/>
    </xf>
    <xf numFmtId="3" fontId="7" fillId="0" borderId="40" xfId="6" applyNumberFormat="1" applyFont="1" applyBorder="1" applyAlignment="1">
      <alignment horizontal="center" vertical="center" wrapText="1"/>
    </xf>
    <xf numFmtId="3" fontId="7" fillId="0" borderId="34" xfId="6" applyNumberFormat="1" applyFont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49" fontId="4" fillId="0" borderId="52" xfId="6" applyNumberFormat="1" applyFont="1" applyBorder="1" applyAlignment="1">
      <alignment horizontal="center" vertical="center"/>
    </xf>
    <xf numFmtId="49" fontId="4" fillId="0" borderId="15" xfId="6" applyNumberFormat="1" applyFont="1" applyBorder="1" applyAlignment="1">
      <alignment horizontal="center" vertical="center"/>
    </xf>
    <xf numFmtId="49" fontId="4" fillId="0" borderId="64" xfId="6" applyNumberFormat="1" applyFont="1" applyBorder="1" applyAlignment="1">
      <alignment horizontal="center" vertical="center"/>
    </xf>
    <xf numFmtId="49" fontId="4" fillId="0" borderId="60" xfId="6" applyNumberFormat="1" applyFont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5" fillId="0" borderId="42" xfId="6" applyNumberFormat="1" applyFont="1" applyBorder="1" applyAlignment="1">
      <alignment horizontal="right" vertical="center" indent="1"/>
    </xf>
    <xf numFmtId="3" fontId="17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Border="1" applyAlignment="1">
      <alignment vertical="center" wrapText="1"/>
    </xf>
    <xf numFmtId="3" fontId="7" fillId="0" borderId="19" xfId="6" applyNumberFormat="1" applyFont="1" applyBorder="1" applyAlignment="1">
      <alignment vertical="center" wrapText="1"/>
    </xf>
    <xf numFmtId="49" fontId="4" fillId="0" borderId="43" xfId="6" applyNumberFormat="1" applyFont="1" applyBorder="1" applyAlignment="1">
      <alignment horizontal="center" vertical="center"/>
    </xf>
    <xf numFmtId="0" fontId="4" fillId="0" borderId="44" xfId="6" applyFont="1" applyBorder="1" applyAlignment="1">
      <alignment horizontal="left" vertical="center" indent="1"/>
    </xf>
    <xf numFmtId="3" fontId="25" fillId="0" borderId="9" xfId="6" applyNumberFormat="1" applyFont="1" applyBorder="1" applyAlignment="1">
      <alignment horizontal="right" vertical="center" indent="1"/>
    </xf>
    <xf numFmtId="3" fontId="25" fillId="0" borderId="13" xfId="6" applyNumberFormat="1" applyFont="1" applyBorder="1" applyAlignment="1">
      <alignment horizontal="right" vertical="center" indent="1"/>
    </xf>
    <xf numFmtId="3" fontId="25" fillId="0" borderId="58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vertical="top"/>
    </xf>
    <xf numFmtId="3" fontId="7" fillId="0" borderId="41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7" fillId="5" borderId="3" xfId="0" quotePrefix="1" applyFont="1" applyFill="1" applyBorder="1" applyAlignment="1">
      <alignment horizontal="center" vertical="center"/>
    </xf>
    <xf numFmtId="3" fontId="17" fillId="5" borderId="3" xfId="0" applyNumberFormat="1" applyFont="1" applyFill="1" applyBorder="1" applyAlignment="1">
      <alignment horizontal="left" vertical="center" wrapText="1" indent="1"/>
    </xf>
    <xf numFmtId="3" fontId="19" fillId="0" borderId="63" xfId="0" applyNumberFormat="1" applyFont="1" applyBorder="1" applyAlignment="1">
      <alignment horizontal="center" vertical="center" wrapText="1"/>
    </xf>
    <xf numFmtId="3" fontId="17" fillId="0" borderId="22" xfId="0" applyNumberFormat="1" applyFont="1" applyBorder="1" applyAlignment="1">
      <alignment horizontal="center" vertical="center" wrapText="1"/>
    </xf>
    <xf numFmtId="0" fontId="17" fillId="7" borderId="19" xfId="0" quotePrefix="1" applyFont="1" applyFill="1" applyBorder="1" applyAlignment="1">
      <alignment horizontal="center" vertical="center"/>
    </xf>
    <xf numFmtId="3" fontId="17" fillId="7" borderId="26" xfId="0" applyNumberFormat="1" applyFont="1" applyFill="1" applyBorder="1" applyAlignment="1">
      <alignment horizontal="center" vertical="center" wrapText="1"/>
    </xf>
    <xf numFmtId="3" fontId="17" fillId="3" borderId="21" xfId="0" applyNumberFormat="1" applyFont="1" applyFill="1" applyBorder="1" applyAlignment="1">
      <alignment vertical="center"/>
    </xf>
    <xf numFmtId="0" fontId="4" fillId="0" borderId="16" xfId="6" quotePrefix="1" applyFont="1" applyBorder="1" applyAlignment="1">
      <alignment horizontal="center" vertical="center"/>
    </xf>
    <xf numFmtId="3" fontId="4" fillId="0" borderId="54" xfId="6" applyNumberFormat="1" applyFont="1" applyBorder="1" applyAlignment="1">
      <alignment horizontal="left" vertical="center" indent="1"/>
    </xf>
    <xf numFmtId="3" fontId="25" fillId="0" borderId="12" xfId="6" applyNumberFormat="1" applyFont="1" applyBorder="1" applyAlignment="1">
      <alignment horizontal="right" vertical="center" indent="1"/>
    </xf>
    <xf numFmtId="0" fontId="4" fillId="0" borderId="54" xfId="6" applyFont="1" applyBorder="1" applyAlignment="1">
      <alignment horizontal="left" vertical="center" indent="1"/>
    </xf>
    <xf numFmtId="0" fontId="4" fillId="0" borderId="3" xfId="6" quotePrefix="1" applyFont="1" applyBorder="1" applyAlignment="1">
      <alignment horizontal="center" vertical="center"/>
    </xf>
    <xf numFmtId="0" fontId="4" fillId="0" borderId="43" xfId="6" quotePrefix="1" applyFont="1" applyBorder="1" applyAlignment="1">
      <alignment horizontal="center" vertical="center"/>
    </xf>
    <xf numFmtId="0" fontId="4" fillId="0" borderId="16" xfId="6" applyFont="1" applyBorder="1" applyAlignment="1">
      <alignment horizontal="center" vertical="center"/>
    </xf>
    <xf numFmtId="0" fontId="4" fillId="0" borderId="43" xfId="6" applyFont="1" applyBorder="1" applyAlignment="1">
      <alignment horizontal="center" vertical="center" wrapText="1"/>
    </xf>
    <xf numFmtId="0" fontId="4" fillId="0" borderId="44" xfId="6" applyFont="1" applyBorder="1" applyAlignment="1">
      <alignment horizontal="left" vertical="center" wrapText="1" indent="1"/>
    </xf>
    <xf numFmtId="0" fontId="19" fillId="10" borderId="3" xfId="0" quotePrefix="1" applyFont="1" applyFill="1" applyBorder="1" applyAlignment="1">
      <alignment horizontal="center" vertical="center"/>
    </xf>
    <xf numFmtId="3" fontId="19" fillId="10" borderId="3" xfId="0" applyNumberFormat="1" applyFont="1" applyFill="1" applyBorder="1" applyAlignment="1">
      <alignment horizontal="left" vertical="center" wrapText="1" indent="1"/>
    </xf>
    <xf numFmtId="0" fontId="19" fillId="10" borderId="3" xfId="0" applyFont="1" applyFill="1" applyBorder="1" applyAlignment="1">
      <alignment horizontal="left" vertical="center" indent="1"/>
    </xf>
    <xf numFmtId="0" fontId="19" fillId="10" borderId="19" xfId="0" applyFont="1" applyFill="1" applyBorder="1" applyAlignment="1">
      <alignment horizontal="center" vertical="center"/>
    </xf>
    <xf numFmtId="49" fontId="19" fillId="10" borderId="1" xfId="0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left" vertical="center" wrapText="1" indent="1"/>
    </xf>
    <xf numFmtId="0" fontId="19" fillId="0" borderId="19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 indent="1"/>
    </xf>
    <xf numFmtId="3" fontId="26" fillId="5" borderId="8" xfId="0" applyNumberFormat="1" applyFont="1" applyFill="1" applyBorder="1" applyAlignment="1">
      <alignment horizontal="right" vertical="center" indent="1"/>
    </xf>
    <xf numFmtId="3" fontId="26" fillId="5" borderId="12" xfId="0" applyNumberFormat="1" applyFont="1" applyFill="1" applyBorder="1" applyAlignment="1">
      <alignment horizontal="right" vertical="center" indent="1"/>
    </xf>
    <xf numFmtId="3" fontId="27" fillId="0" borderId="8" xfId="0" applyNumberFormat="1" applyFont="1" applyBorder="1" applyAlignment="1">
      <alignment horizontal="right" vertical="center" indent="1"/>
    </xf>
    <xf numFmtId="3" fontId="27" fillId="0" borderId="12" xfId="0" applyNumberFormat="1" applyFont="1" applyBorder="1" applyAlignment="1">
      <alignment horizontal="right" vertical="center" indent="1"/>
    </xf>
    <xf numFmtId="3" fontId="26" fillId="3" borderId="18" xfId="0" applyNumberFormat="1" applyFont="1" applyFill="1" applyBorder="1" applyAlignment="1">
      <alignment horizontal="right" vertical="center" indent="1"/>
    </xf>
    <xf numFmtId="3" fontId="26" fillId="3" borderId="9" xfId="0" applyNumberFormat="1" applyFont="1" applyFill="1" applyBorder="1" applyAlignment="1">
      <alignment horizontal="right" vertical="center" indent="1"/>
    </xf>
    <xf numFmtId="3" fontId="25" fillId="2" borderId="5" xfId="6" applyNumberFormat="1" applyFont="1" applyFill="1" applyBorder="1" applyAlignment="1">
      <alignment horizontal="right" vertical="center" indent="1"/>
    </xf>
    <xf numFmtId="3" fontId="25" fillId="2" borderId="38" xfId="6" applyNumberFormat="1" applyFont="1" applyFill="1" applyBorder="1" applyAlignment="1">
      <alignment horizontal="right" vertical="center" indent="1"/>
    </xf>
    <xf numFmtId="4" fontId="26" fillId="5" borderId="8" xfId="0" applyNumberFormat="1" applyFont="1" applyFill="1" applyBorder="1" applyAlignment="1">
      <alignment horizontal="right" vertical="center" indent="1"/>
    </xf>
    <xf numFmtId="4" fontId="27" fillId="0" borderId="8" xfId="0" applyNumberFormat="1" applyFont="1" applyBorder="1" applyAlignment="1">
      <alignment horizontal="right" vertical="center" indent="1"/>
    </xf>
    <xf numFmtId="4" fontId="26" fillId="3" borderId="18" xfId="0" applyNumberFormat="1" applyFont="1" applyFill="1" applyBorder="1" applyAlignment="1">
      <alignment horizontal="right" vertical="center" indent="1"/>
    </xf>
    <xf numFmtId="4" fontId="24" fillId="5" borderId="45" xfId="6" applyNumberFormat="1" applyFont="1" applyFill="1" applyBorder="1" applyAlignment="1">
      <alignment horizontal="right" vertical="center" wrapText="1" indent="1"/>
    </xf>
    <xf numFmtId="4" fontId="25" fillId="0" borderId="13" xfId="6" applyNumberFormat="1" applyFont="1" applyBorder="1" applyAlignment="1">
      <alignment horizontal="right" vertical="center" indent="1"/>
    </xf>
    <xf numFmtId="4" fontId="25" fillId="0" borderId="0" xfId="6" applyNumberFormat="1" applyFont="1" applyAlignment="1">
      <alignment horizontal="right" vertical="center" indent="1"/>
    </xf>
    <xf numFmtId="4" fontId="25" fillId="0" borderId="20" xfId="6" applyNumberFormat="1" applyFont="1" applyBorder="1" applyAlignment="1">
      <alignment horizontal="right" vertical="center" indent="1"/>
    </xf>
    <xf numFmtId="4" fontId="24" fillId="5" borderId="53" xfId="6" applyNumberFormat="1" applyFont="1" applyFill="1" applyBorder="1" applyAlignment="1">
      <alignment horizontal="right" vertical="center" indent="1"/>
    </xf>
    <xf numFmtId="4" fontId="25" fillId="0" borderId="37" xfId="6" applyNumberFormat="1" applyFont="1" applyBorder="1" applyAlignment="1">
      <alignment horizontal="right" vertical="center" indent="1"/>
    </xf>
    <xf numFmtId="4" fontId="24" fillId="6" borderId="20" xfId="6" applyNumberFormat="1" applyFont="1" applyFill="1" applyBorder="1" applyAlignment="1">
      <alignment horizontal="right" vertical="center" indent="1"/>
    </xf>
    <xf numFmtId="4" fontId="25" fillId="0" borderId="61" xfId="6" applyNumberFormat="1" applyFont="1" applyBorder="1" applyAlignment="1">
      <alignment horizontal="right" vertical="center" indent="1"/>
    </xf>
    <xf numFmtId="4" fontId="25" fillId="0" borderId="50" xfId="6" applyNumberFormat="1" applyFont="1" applyBorder="1" applyAlignment="1">
      <alignment horizontal="right" vertical="center" indent="1"/>
    </xf>
    <xf numFmtId="4" fontId="25" fillId="0" borderId="56" xfId="6" applyNumberFormat="1" applyFont="1" applyBorder="1" applyAlignment="1">
      <alignment horizontal="right" vertical="center" indent="1"/>
    </xf>
    <xf numFmtId="4" fontId="24" fillId="5" borderId="20" xfId="6" applyNumberFormat="1" applyFont="1" applyFill="1" applyBorder="1" applyAlignment="1">
      <alignment horizontal="right" vertical="center" indent="1"/>
    </xf>
    <xf numFmtId="4" fontId="25" fillId="2" borderId="53" xfId="6" applyNumberFormat="1" applyFont="1" applyFill="1" applyBorder="1" applyAlignment="1">
      <alignment horizontal="right" vertical="center" indent="1"/>
    </xf>
    <xf numFmtId="4" fontId="25" fillId="2" borderId="61" xfId="6" applyNumberFormat="1" applyFont="1" applyFill="1" applyBorder="1" applyAlignment="1">
      <alignment horizontal="right" vertical="center" indent="1"/>
    </xf>
    <xf numFmtId="4" fontId="25" fillId="2" borderId="50" xfId="6" applyNumberFormat="1" applyFont="1" applyFill="1" applyBorder="1" applyAlignment="1">
      <alignment horizontal="right" vertical="center" indent="1"/>
    </xf>
    <xf numFmtId="4" fontId="25" fillId="2" borderId="0" xfId="6" applyNumberFormat="1" applyFont="1" applyFill="1" applyAlignment="1">
      <alignment horizontal="right" vertical="center" indent="1"/>
    </xf>
    <xf numFmtId="4" fontId="24" fillId="4" borderId="20" xfId="6" applyNumberFormat="1" applyFont="1" applyFill="1" applyBorder="1" applyAlignment="1">
      <alignment horizontal="right" vertical="center" wrapText="1" indent="1"/>
    </xf>
    <xf numFmtId="4" fontId="25" fillId="0" borderId="53" xfId="6" applyNumberFormat="1" applyFont="1" applyBorder="1" applyAlignment="1">
      <alignment horizontal="right" vertical="center" indent="1"/>
    </xf>
    <xf numFmtId="3" fontId="27" fillId="0" borderId="9" xfId="0" applyNumberFormat="1" applyFont="1" applyBorder="1" applyAlignment="1">
      <alignment horizontal="right" vertical="center" indent="1"/>
    </xf>
    <xf numFmtId="3" fontId="27" fillId="0" borderId="65" xfId="0" applyNumberFormat="1" applyFont="1" applyBorder="1" applyAlignment="1">
      <alignment horizontal="right" vertical="center" indent="1"/>
    </xf>
    <xf numFmtId="4" fontId="27" fillId="0" borderId="4" xfId="0" applyNumberFormat="1" applyFont="1" applyBorder="1" applyAlignment="1">
      <alignment horizontal="right" vertical="center" indent="1"/>
    </xf>
    <xf numFmtId="3" fontId="27" fillId="0" borderId="4" xfId="0" applyNumberFormat="1" applyFont="1" applyBorder="1" applyAlignment="1">
      <alignment horizontal="right" vertical="center" indent="1"/>
    </xf>
    <xf numFmtId="4" fontId="25" fillId="0" borderId="11" xfId="6" applyNumberFormat="1" applyFont="1" applyBorder="1" applyAlignment="1">
      <alignment horizontal="right" vertical="center" indent="1"/>
    </xf>
    <xf numFmtId="3" fontId="25" fillId="0" borderId="30" xfId="6" applyNumberFormat="1" applyFont="1" applyBorder="1" applyAlignment="1">
      <alignment horizontal="right" vertical="center" indent="1"/>
    </xf>
    <xf numFmtId="4" fontId="26" fillId="7" borderId="9" xfId="0" applyNumberFormat="1" applyFont="1" applyFill="1" applyBorder="1" applyAlignment="1">
      <alignment horizontal="right" vertical="center" indent="1"/>
    </xf>
    <xf numFmtId="3" fontId="26" fillId="7" borderId="9" xfId="0" applyNumberFormat="1" applyFont="1" applyFill="1" applyBorder="1" applyAlignment="1">
      <alignment horizontal="right" vertical="center" indent="1"/>
    </xf>
    <xf numFmtId="3" fontId="26" fillId="7" borderId="13" xfId="0" applyNumberFormat="1" applyFont="1" applyFill="1" applyBorder="1" applyAlignment="1">
      <alignment horizontal="right" vertical="center" indent="1"/>
    </xf>
    <xf numFmtId="3" fontId="17" fillId="7" borderId="19" xfId="0" applyNumberFormat="1" applyFont="1" applyFill="1" applyBorder="1" applyAlignment="1">
      <alignment horizontal="left" vertical="center" wrapText="1" indent="1"/>
    </xf>
    <xf numFmtId="4" fontId="24" fillId="7" borderId="53" xfId="6" applyNumberFormat="1" applyFont="1" applyFill="1" applyBorder="1" applyAlignment="1">
      <alignment horizontal="right" vertical="center" indent="1"/>
    </xf>
    <xf numFmtId="3" fontId="24" fillId="7" borderId="8" xfId="6" applyNumberFormat="1" applyFont="1" applyFill="1" applyBorder="1" applyAlignment="1">
      <alignment horizontal="right" vertical="center" indent="1"/>
    </xf>
    <xf numFmtId="3" fontId="24" fillId="7" borderId="9" xfId="6" applyNumberFormat="1" applyFont="1" applyFill="1" applyBorder="1" applyAlignment="1">
      <alignment horizontal="right" vertical="center" indent="1"/>
    </xf>
    <xf numFmtId="0" fontId="17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19" fillId="0" borderId="3" xfId="0" quotePrefix="1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left" vertical="center" indent="1"/>
    </xf>
    <xf numFmtId="3" fontId="19" fillId="0" borderId="3" xfId="0" applyNumberFormat="1" applyFont="1" applyBorder="1" applyAlignment="1">
      <alignment horizontal="left" vertical="center" wrapText="1" indent="1"/>
    </xf>
    <xf numFmtId="0" fontId="19" fillId="0" borderId="3" xfId="0" applyFont="1" applyBorder="1" applyAlignment="1">
      <alignment horizontal="left" vertical="center" indent="1"/>
    </xf>
    <xf numFmtId="168" fontId="19" fillId="0" borderId="17" xfId="7" applyNumberFormat="1" applyFont="1" applyFill="1" applyBorder="1" applyAlignment="1">
      <alignment vertical="center" wrapText="1"/>
    </xf>
    <xf numFmtId="3" fontId="25" fillId="0" borderId="65" xfId="6" applyNumberFormat="1" applyFont="1" applyBorder="1" applyAlignment="1">
      <alignment horizontal="right" vertical="center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4" fillId="8" borderId="47" xfId="6" applyFont="1" applyFill="1" applyBorder="1" applyAlignment="1">
      <alignment horizontal="left" vertical="center" wrapText="1" indent="1"/>
    </xf>
    <xf numFmtId="0" fontId="7" fillId="0" borderId="54" xfId="6" applyFont="1" applyBorder="1" applyAlignment="1">
      <alignment horizontal="left" vertical="center" wrapText="1" indent="1"/>
    </xf>
    <xf numFmtId="0" fontId="4" fillId="0" borderId="55" xfId="6" applyFont="1" applyBorder="1" applyAlignment="1">
      <alignment horizontal="left" vertical="center" wrapText="1" indent="1"/>
    </xf>
    <xf numFmtId="0" fontId="7" fillId="0" borderId="55" xfId="6" applyFont="1" applyBorder="1" applyAlignment="1">
      <alignment horizontal="left" vertical="center" wrapText="1" indent="1"/>
    </xf>
    <xf numFmtId="3" fontId="17" fillId="5" borderId="19" xfId="6" applyNumberFormat="1" applyFont="1" applyFill="1" applyBorder="1" applyAlignment="1">
      <alignment horizontal="center" vertical="center" wrapText="1"/>
    </xf>
    <xf numFmtId="0" fontId="4" fillId="0" borderId="66" xfId="6" applyFont="1" applyBorder="1" applyAlignment="1">
      <alignment horizontal="center" vertical="center" wrapText="1"/>
    </xf>
    <xf numFmtId="0" fontId="4" fillId="0" borderId="62" xfId="6" applyFont="1" applyBorder="1" applyAlignment="1">
      <alignment horizontal="left" vertical="center" wrapText="1" indent="1"/>
    </xf>
    <xf numFmtId="4" fontId="25" fillId="0" borderId="17" xfId="6" applyNumberFormat="1" applyFont="1" applyBorder="1" applyAlignment="1">
      <alignment horizontal="right" vertical="center" indent="1"/>
    </xf>
    <xf numFmtId="3" fontId="25" fillId="0" borderId="4" xfId="6" applyNumberFormat="1" applyFont="1" applyBorder="1" applyAlignment="1">
      <alignment horizontal="right" vertical="center" indent="1"/>
    </xf>
    <xf numFmtId="3" fontId="25" fillId="0" borderId="11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horizontal="right"/>
    </xf>
    <xf numFmtId="3" fontId="23" fillId="0" borderId="0" xfId="6" applyNumberFormat="1" applyFont="1" applyAlignment="1">
      <alignment horizontal="right"/>
    </xf>
    <xf numFmtId="0" fontId="17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/>
    </xf>
    <xf numFmtId="3" fontId="17" fillId="0" borderId="10" xfId="0" applyNumberFormat="1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 wrapText="1"/>
    </xf>
    <xf numFmtId="3" fontId="17" fillId="0" borderId="42" xfId="0" applyNumberFormat="1" applyFont="1" applyBorder="1" applyAlignment="1">
      <alignment horizontal="center" vertical="center" wrapText="1"/>
    </xf>
    <xf numFmtId="3" fontId="17" fillId="0" borderId="10" xfId="0" applyNumberFormat="1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6" fillId="0" borderId="62" xfId="6" applyFont="1" applyBorder="1" applyAlignment="1">
      <alignment horizontal="center" vertical="center" wrapText="1"/>
    </xf>
    <xf numFmtId="0" fontId="16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7" fillId="4" borderId="43" xfId="6" applyFont="1" applyFill="1" applyBorder="1" applyAlignment="1">
      <alignment horizontal="center" vertical="center" wrapText="1"/>
    </xf>
    <xf numFmtId="0" fontId="17" fillId="4" borderId="18" xfId="6" applyFont="1" applyFill="1" applyBorder="1" applyAlignment="1">
      <alignment horizontal="center" vertical="center" wrapText="1"/>
    </xf>
    <xf numFmtId="3" fontId="17" fillId="0" borderId="1" xfId="6" applyNumberFormat="1" applyFont="1" applyBorder="1" applyAlignment="1">
      <alignment horizontal="center" vertical="center"/>
    </xf>
    <xf numFmtId="3" fontId="17" fillId="0" borderId="2" xfId="6" applyNumberFormat="1" applyFont="1" applyBorder="1" applyAlignment="1">
      <alignment horizontal="center" vertical="center"/>
    </xf>
    <xf numFmtId="3" fontId="17" fillId="0" borderId="14" xfId="6" applyNumberFormat="1" applyFont="1" applyBorder="1" applyAlignment="1">
      <alignment horizontal="center" vertical="center"/>
    </xf>
    <xf numFmtId="3" fontId="7" fillId="0" borderId="2" xfId="6" applyNumberFormat="1" applyFont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0" borderId="0" xfId="8"/>
    <xf numFmtId="0" fontId="31" fillId="0" borderId="0" xfId="8" applyFont="1"/>
    <xf numFmtId="0" fontId="32" fillId="0" borderId="0" xfId="8" applyFont="1"/>
    <xf numFmtId="0" fontId="33" fillId="0" borderId="0" xfId="8" applyFont="1" applyAlignment="1">
      <alignment horizontal="right"/>
    </xf>
    <xf numFmtId="0" fontId="34" fillId="0" borderId="0" xfId="8" applyFont="1"/>
    <xf numFmtId="0" fontId="35" fillId="0" borderId="24" xfId="8" applyFont="1" applyBorder="1" applyAlignment="1">
      <alignment horizontal="center" vertical="center"/>
    </xf>
    <xf numFmtId="0" fontId="36" fillId="0" borderId="62" xfId="8" applyFont="1" applyBorder="1" applyAlignment="1">
      <alignment horizontal="center" vertical="center" wrapText="1"/>
    </xf>
    <xf numFmtId="0" fontId="36" fillId="0" borderId="4" xfId="8" applyFont="1" applyBorder="1" applyAlignment="1">
      <alignment horizontal="center" vertical="center" wrapText="1"/>
    </xf>
    <xf numFmtId="0" fontId="36" fillId="0" borderId="8" xfId="8" applyFont="1" applyBorder="1" applyAlignment="1">
      <alignment horizontal="center" vertical="center"/>
    </xf>
    <xf numFmtId="0" fontId="37" fillId="0" borderId="12" xfId="8" applyFont="1" applyBorder="1" applyAlignment="1">
      <alignment horizontal="center" vertical="center" wrapText="1"/>
    </xf>
    <xf numFmtId="0" fontId="36" fillId="0" borderId="53" xfId="8" applyFont="1" applyBorder="1" applyAlignment="1">
      <alignment horizontal="left" vertical="center" wrapText="1"/>
    </xf>
    <xf numFmtId="0" fontId="36" fillId="0" borderId="67" xfId="8" applyFont="1" applyBorder="1" applyAlignment="1">
      <alignment horizontal="left" vertical="center" wrapText="1"/>
    </xf>
    <xf numFmtId="0" fontId="37" fillId="0" borderId="4" xfId="8" applyFont="1" applyBorder="1" applyAlignment="1">
      <alignment horizontal="center" vertical="center" wrapText="1"/>
    </xf>
    <xf numFmtId="0" fontId="38" fillId="0" borderId="53" xfId="8" applyFont="1" applyBorder="1" applyAlignment="1">
      <alignment horizontal="left" vertical="center" wrapText="1"/>
    </xf>
    <xf numFmtId="0" fontId="38" fillId="0" borderId="67" xfId="8" applyFont="1" applyBorder="1" applyAlignment="1">
      <alignment horizontal="left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6" fillId="2" borderId="8" xfId="8" applyFont="1" applyFill="1" applyBorder="1" applyAlignment="1">
      <alignment horizontal="center" vertical="center" wrapText="1"/>
    </xf>
    <xf numFmtId="0" fontId="39" fillId="4" borderId="12" xfId="8" applyFont="1" applyFill="1" applyBorder="1" applyAlignment="1">
      <alignment horizontal="center" vertical="center" wrapText="1"/>
    </xf>
    <xf numFmtId="0" fontId="39" fillId="2" borderId="68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6" fillId="0" borderId="47" xfId="8" applyFont="1" applyBorder="1" applyAlignment="1">
      <alignment horizontal="center" vertical="center" wrapText="1"/>
    </xf>
    <xf numFmtId="0" fontId="36" fillId="0" borderId="7" xfId="8" applyFont="1" applyBorder="1" applyAlignment="1">
      <alignment horizontal="center" vertical="center" wrapText="1"/>
    </xf>
    <xf numFmtId="0" fontId="36" fillId="0" borderId="35" xfId="8" applyFont="1" applyBorder="1" applyAlignment="1">
      <alignment horizontal="center" vertical="center" wrapText="1"/>
    </xf>
    <xf numFmtId="0" fontId="37" fillId="0" borderId="39" xfId="8" applyFont="1" applyBorder="1" applyAlignment="1">
      <alignment horizontal="center" vertical="center" wrapText="1"/>
    </xf>
    <xf numFmtId="0" fontId="36" fillId="0" borderId="33" xfId="8" applyFont="1" applyBorder="1" applyAlignment="1">
      <alignment horizontal="center" vertical="center" wrapText="1"/>
    </xf>
    <xf numFmtId="0" fontId="37" fillId="0" borderId="7" xfId="8" applyFont="1" applyBorder="1" applyAlignment="1">
      <alignment horizontal="center" vertical="center" wrapText="1"/>
    </xf>
    <xf numFmtId="0" fontId="38" fillId="0" borderId="33" xfId="8" applyFont="1" applyBorder="1" applyAlignment="1">
      <alignment horizontal="center" vertical="center" wrapText="1"/>
    </xf>
    <xf numFmtId="0" fontId="38" fillId="0" borderId="35" xfId="8" applyFont="1" applyBorder="1" applyAlignment="1">
      <alignment horizontal="center" vertical="center" wrapText="1"/>
    </xf>
    <xf numFmtId="0" fontId="40" fillId="0" borderId="35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4" borderId="29" xfId="8" applyFont="1" applyFill="1" applyBorder="1" applyAlignment="1">
      <alignment horizontal="center" vertical="center" wrapText="1"/>
    </xf>
    <xf numFmtId="0" fontId="39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2" fillId="4" borderId="13" xfId="8" applyNumberFormat="1" applyFont="1" applyFill="1" applyBorder="1" applyAlignment="1">
      <alignment vertical="center"/>
    </xf>
    <xf numFmtId="3" fontId="43" fillId="2" borderId="58" xfId="8" applyNumberFormat="1" applyFont="1" applyFill="1" applyBorder="1" applyAlignment="1">
      <alignment vertical="center"/>
    </xf>
    <xf numFmtId="0" fontId="44" fillId="0" borderId="0" xfId="8" applyFont="1" applyAlignment="1">
      <alignment vertical="center"/>
    </xf>
    <xf numFmtId="0" fontId="45" fillId="0" borderId="51" xfId="8" quotePrefix="1" applyFont="1" applyBorder="1" applyAlignment="1">
      <alignment horizontal="center" vertical="center"/>
    </xf>
    <xf numFmtId="0" fontId="45" fillId="0" borderId="31" xfId="8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166" fontId="46" fillId="2" borderId="31" xfId="8" applyNumberFormat="1" applyFont="1" applyFill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3" fontId="49" fillId="0" borderId="31" xfId="8" applyNumberFormat="1" applyFont="1" applyBorder="1" applyAlignment="1">
      <alignment vertical="center"/>
    </xf>
    <xf numFmtId="166" fontId="46" fillId="4" borderId="37" xfId="8" applyNumberFormat="1" applyFont="1" applyFill="1" applyBorder="1" applyAlignment="1">
      <alignment vertical="center"/>
    </xf>
    <xf numFmtId="3" fontId="48" fillId="2" borderId="31" xfId="8" applyNumberFormat="1" applyFont="1" applyFill="1" applyBorder="1" applyAlignment="1">
      <alignment vertical="center"/>
    </xf>
    <xf numFmtId="166" fontId="46" fillId="4" borderId="31" xfId="8" applyNumberFormat="1" applyFont="1" applyFill="1" applyBorder="1" applyAlignment="1">
      <alignment vertical="center"/>
    </xf>
    <xf numFmtId="16" fontId="45" fillId="0" borderId="51" xfId="8" quotePrefix="1" applyNumberFormat="1" applyFont="1" applyBorder="1" applyAlignment="1">
      <alignment horizontal="center" vertical="center"/>
    </xf>
    <xf numFmtId="167" fontId="46" fillId="0" borderId="31" xfId="8" applyNumberFormat="1" applyFont="1" applyBorder="1" applyAlignment="1">
      <alignment vertical="center"/>
    </xf>
    <xf numFmtId="3" fontId="51" fillId="0" borderId="69" xfId="8" applyNumberFormat="1" applyFont="1" applyBorder="1" applyAlignment="1">
      <alignment horizontal="center" vertical="center" wrapText="1"/>
    </xf>
    <xf numFmtId="166" fontId="46" fillId="0" borderId="31" xfId="8" applyNumberFormat="1" applyFont="1" applyBorder="1" applyAlignment="1">
      <alignment vertical="center"/>
    </xf>
    <xf numFmtId="3" fontId="51" fillId="0" borderId="6" xfId="8" applyNumberFormat="1" applyFont="1" applyBorder="1" applyAlignment="1">
      <alignment horizontal="center" vertical="center" wrapText="1"/>
    </xf>
    <xf numFmtId="0" fontId="45" fillId="0" borderId="46" xfId="8" applyFont="1" applyBorder="1" applyAlignment="1">
      <alignment vertical="center"/>
    </xf>
    <xf numFmtId="167" fontId="46" fillId="0" borderId="46" xfId="8" applyNumberFormat="1" applyFont="1" applyBorder="1" applyAlignment="1">
      <alignment vertical="center"/>
    </xf>
    <xf numFmtId="3" fontId="46" fillId="0" borderId="46" xfId="8" applyNumberFormat="1" applyFont="1" applyBorder="1" applyAlignment="1">
      <alignment vertical="center"/>
    </xf>
    <xf numFmtId="3" fontId="48" fillId="0" borderId="46" xfId="8" applyNumberFormat="1" applyFont="1" applyBorder="1" applyAlignment="1">
      <alignment vertical="center"/>
    </xf>
    <xf numFmtId="3" fontId="49" fillId="0" borderId="46" xfId="8" applyNumberFormat="1" applyFont="1" applyBorder="1" applyAlignment="1">
      <alignment vertical="center"/>
    </xf>
    <xf numFmtId="166" fontId="46" fillId="4" borderId="45" xfId="8" applyNumberFormat="1" applyFont="1" applyFill="1" applyBorder="1" applyAlignment="1">
      <alignment vertical="center"/>
    </xf>
    <xf numFmtId="3" fontId="51" fillId="0" borderId="10" xfId="8" applyNumberFormat="1" applyFont="1" applyBorder="1" applyAlignment="1">
      <alignment horizontal="center" vertical="center" wrapText="1"/>
    </xf>
    <xf numFmtId="3" fontId="53" fillId="12" borderId="9" xfId="8" applyNumberFormat="1" applyFont="1" applyFill="1" applyBorder="1" applyAlignment="1">
      <alignment vertical="center"/>
    </xf>
    <xf numFmtId="166" fontId="53" fillId="4" borderId="13" xfId="8" applyNumberFormat="1" applyFont="1" applyFill="1" applyBorder="1" applyAlignment="1">
      <alignment vertical="center"/>
    </xf>
    <xf numFmtId="166" fontId="43" fillId="2" borderId="58" xfId="8" applyNumberFormat="1" applyFont="1" applyFill="1" applyBorder="1" applyAlignment="1">
      <alignment vertical="center"/>
    </xf>
    <xf numFmtId="0" fontId="31" fillId="0" borderId="0" xfId="8" applyFont="1" applyAlignment="1">
      <alignment vertical="center"/>
    </xf>
    <xf numFmtId="0" fontId="45" fillId="0" borderId="55" xfId="8" quotePrefix="1" applyFont="1" applyBorder="1" applyAlignment="1">
      <alignment horizontal="center" vertical="center"/>
    </xf>
    <xf numFmtId="0" fontId="45" fillId="0" borderId="5" xfId="8" applyFont="1" applyBorder="1" applyAlignment="1">
      <alignment vertical="center"/>
    </xf>
    <xf numFmtId="167" fontId="46" fillId="0" borderId="5" xfId="8" applyNumberFormat="1" applyFont="1" applyBorder="1" applyAlignment="1">
      <alignment vertical="center"/>
    </xf>
    <xf numFmtId="3" fontId="56" fillId="0" borderId="5" xfId="8" applyNumberFormat="1" applyFont="1" applyBorder="1" applyAlignment="1">
      <alignment vertical="center"/>
    </xf>
    <xf numFmtId="3" fontId="57" fillId="0" borderId="5" xfId="8" applyNumberFormat="1" applyFont="1" applyBorder="1" applyAlignment="1">
      <alignment vertical="center"/>
    </xf>
    <xf numFmtId="3" fontId="50" fillId="0" borderId="5" xfId="8" applyNumberFormat="1" applyFont="1" applyBorder="1" applyAlignment="1">
      <alignment vertical="center"/>
    </xf>
    <xf numFmtId="166" fontId="58" fillId="0" borderId="31" xfId="8" applyNumberFormat="1" applyFont="1" applyBorder="1" applyAlignment="1">
      <alignment vertical="center"/>
    </xf>
    <xf numFmtId="166" fontId="46" fillId="4" borderId="38" xfId="8" applyNumberFormat="1" applyFont="1" applyFill="1" applyBorder="1" applyAlignment="1">
      <alignment vertical="center"/>
    </xf>
    <xf numFmtId="166" fontId="51" fillId="2" borderId="6" xfId="8" applyNumberFormat="1" applyFont="1" applyFill="1" applyBorder="1" applyAlignment="1">
      <alignment horizontal="center" vertical="center" wrapText="1"/>
    </xf>
    <xf numFmtId="0" fontId="45" fillId="0" borderId="57" xfId="8" quotePrefix="1" applyFont="1" applyBorder="1" applyAlignment="1">
      <alignment horizontal="center" vertical="center"/>
    </xf>
    <xf numFmtId="0" fontId="45" fillId="0" borderId="35" xfId="8" applyFont="1" applyBorder="1" applyAlignment="1">
      <alignment vertical="center" wrapText="1"/>
    </xf>
    <xf numFmtId="167" fontId="46" fillId="0" borderId="35" xfId="8" applyNumberFormat="1" applyFont="1" applyBorder="1" applyAlignment="1">
      <alignment vertical="center"/>
    </xf>
    <xf numFmtId="3" fontId="47" fillId="0" borderId="35" xfId="8" applyNumberFormat="1" applyFont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56" fillId="0" borderId="35" xfId="8" applyNumberFormat="1" applyFont="1" applyBorder="1" applyAlignment="1">
      <alignment vertical="center"/>
    </xf>
    <xf numFmtId="3" fontId="57" fillId="0" borderId="35" xfId="8" applyNumberFormat="1" applyFont="1" applyBorder="1" applyAlignment="1">
      <alignment vertical="center"/>
    </xf>
    <xf numFmtId="3" fontId="50" fillId="0" borderId="35" xfId="8" applyNumberFormat="1" applyFont="1" applyBorder="1" applyAlignment="1">
      <alignment vertical="center"/>
    </xf>
    <xf numFmtId="3" fontId="48" fillId="0" borderId="35" xfId="8" applyNumberFormat="1" applyFont="1" applyBorder="1" applyAlignment="1">
      <alignment vertical="center"/>
    </xf>
    <xf numFmtId="166" fontId="46" fillId="4" borderId="29" xfId="8" applyNumberFormat="1" applyFont="1" applyFill="1" applyBorder="1" applyAlignment="1">
      <alignment vertical="center"/>
    </xf>
    <xf numFmtId="166" fontId="51" fillId="2" borderId="10" xfId="8" applyNumberFormat="1" applyFont="1" applyFill="1" applyBorder="1" applyAlignment="1">
      <alignment horizontal="center" vertical="center" wrapText="1"/>
    </xf>
    <xf numFmtId="0" fontId="45" fillId="0" borderId="5" xfId="8" applyFont="1" applyBorder="1" applyAlignment="1">
      <alignment vertical="center" wrapText="1"/>
    </xf>
    <xf numFmtId="167" fontId="50" fillId="0" borderId="5" xfId="8" applyNumberFormat="1" applyFont="1" applyBorder="1" applyAlignment="1">
      <alignment vertical="center"/>
    </xf>
    <xf numFmtId="166" fontId="51" fillId="2" borderId="68" xfId="8" applyNumberFormat="1" applyFont="1" applyFill="1" applyBorder="1" applyAlignment="1">
      <alignment horizontal="center" vertical="center" wrapText="1"/>
    </xf>
    <xf numFmtId="166" fontId="59" fillId="2" borderId="32" xfId="8" applyNumberFormat="1" applyFont="1" applyFill="1" applyBorder="1" applyAlignment="1">
      <alignment horizontal="center" vertical="center" wrapText="1"/>
    </xf>
    <xf numFmtId="166" fontId="51" fillId="2" borderId="36" xfId="8" applyNumberFormat="1" applyFont="1" applyFill="1" applyBorder="1" applyAlignment="1">
      <alignment horizontal="center" vertical="center" wrapText="1"/>
    </xf>
    <xf numFmtId="3" fontId="56" fillId="0" borderId="31" xfId="8" applyNumberFormat="1" applyFont="1" applyBorder="1" applyAlignment="1">
      <alignment vertical="center"/>
    </xf>
    <xf numFmtId="3" fontId="57" fillId="0" borderId="31" xfId="8" applyNumberFormat="1" applyFont="1" applyBorder="1" applyAlignment="1">
      <alignment vertical="center"/>
    </xf>
    <xf numFmtId="166" fontId="59" fillId="0" borderId="58" xfId="8" applyNumberFormat="1" applyFont="1" applyBorder="1" applyAlignment="1">
      <alignment horizontal="center" vertical="center" wrapText="1"/>
    </xf>
    <xf numFmtId="166" fontId="53" fillId="4" borderId="23" xfId="8" applyNumberFormat="1" applyFont="1" applyFill="1" applyBorder="1" applyAlignment="1">
      <alignment vertical="center"/>
    </xf>
    <xf numFmtId="166" fontId="43" fillId="2" borderId="10" xfId="8" applyNumberFormat="1" applyFont="1" applyFill="1" applyBorder="1" applyAlignment="1">
      <alignment vertical="center"/>
    </xf>
    <xf numFmtId="0" fontId="1" fillId="13" borderId="0" xfId="8" applyFill="1" applyAlignment="1">
      <alignment vertical="center"/>
    </xf>
    <xf numFmtId="0" fontId="45" fillId="0" borderId="51" xfId="8" quotePrefix="1" applyFont="1" applyBorder="1" applyAlignment="1">
      <alignment horizontal="center" vertical="center" wrapText="1"/>
    </xf>
    <xf numFmtId="0" fontId="45" fillId="0" borderId="31" xfId="8" applyFont="1" applyBorder="1" applyAlignment="1">
      <alignment vertical="center" wrapText="1"/>
    </xf>
    <xf numFmtId="3" fontId="53" fillId="0" borderId="31" xfId="8" applyNumberFormat="1" applyFont="1" applyBorder="1" applyAlignment="1">
      <alignment vertical="center"/>
    </xf>
    <xf numFmtId="166" fontId="50" fillId="0" borderId="31" xfId="8" applyNumberFormat="1" applyFont="1" applyBorder="1" applyAlignment="1">
      <alignment vertical="center"/>
    </xf>
    <xf numFmtId="166" fontId="51" fillId="2" borderId="32" xfId="8" applyNumberFormat="1" applyFont="1" applyFill="1" applyBorder="1" applyAlignment="1">
      <alignment horizontal="center" vertical="center" wrapText="1"/>
    </xf>
    <xf numFmtId="166" fontId="46" fillId="4" borderId="13" xfId="8" applyNumberFormat="1" applyFont="1" applyFill="1" applyBorder="1" applyAlignment="1">
      <alignment vertical="center"/>
    </xf>
    <xf numFmtId="166" fontId="59" fillId="0" borderId="6" xfId="8" applyNumberFormat="1" applyFont="1" applyBorder="1" applyAlignment="1">
      <alignment horizontal="center" vertical="center" wrapText="1"/>
    </xf>
    <xf numFmtId="166" fontId="59" fillId="2" borderId="6" xfId="8" applyNumberFormat="1" applyFont="1" applyFill="1" applyBorder="1" applyAlignment="1">
      <alignment horizontal="center" vertical="center" wrapText="1"/>
    </xf>
    <xf numFmtId="0" fontId="43" fillId="13" borderId="44" xfId="8" applyFont="1" applyFill="1" applyBorder="1" applyAlignment="1">
      <alignment horizontal="center" vertical="center"/>
    </xf>
    <xf numFmtId="0" fontId="65" fillId="13" borderId="9" xfId="8" applyFont="1" applyFill="1" applyBorder="1" applyAlignment="1">
      <alignment vertical="center"/>
    </xf>
    <xf numFmtId="167" fontId="53" fillId="0" borderId="9" xfId="8" applyNumberFormat="1" applyFont="1" applyBorder="1" applyAlignment="1">
      <alignment vertical="center"/>
    </xf>
    <xf numFmtId="3" fontId="53" fillId="13" borderId="9" xfId="8" applyNumberFormat="1" applyFont="1" applyFill="1" applyBorder="1" applyAlignment="1">
      <alignment vertical="center"/>
    </xf>
    <xf numFmtId="166" fontId="53" fillId="13" borderId="9" xfId="8" applyNumberFormat="1" applyFont="1" applyFill="1" applyBorder="1" applyAlignment="1">
      <alignment vertical="center"/>
    </xf>
    <xf numFmtId="3" fontId="53" fillId="4" borderId="13" xfId="8" applyNumberFormat="1" applyFont="1" applyFill="1" applyBorder="1" applyAlignment="1">
      <alignment vertical="center"/>
    </xf>
    <xf numFmtId="0" fontId="66" fillId="13" borderId="0" xfId="8" applyFont="1" applyFill="1" applyAlignment="1">
      <alignment vertical="center"/>
    </xf>
    <xf numFmtId="0" fontId="43" fillId="13" borderId="0" xfId="8" applyFont="1" applyFill="1" applyAlignment="1">
      <alignment horizontal="center" vertical="center"/>
    </xf>
    <xf numFmtId="0" fontId="65" fillId="13" borderId="0" xfId="8" applyFont="1" applyFill="1" applyAlignment="1">
      <alignment vertical="center"/>
    </xf>
    <xf numFmtId="4" fontId="67" fillId="0" borderId="0" xfId="8" applyNumberFormat="1" applyFont="1" applyAlignment="1">
      <alignment vertical="center"/>
    </xf>
    <xf numFmtId="3" fontId="67" fillId="13" borderId="0" xfId="8" applyNumberFormat="1" applyFont="1" applyFill="1" applyAlignment="1">
      <alignment vertical="center"/>
    </xf>
    <xf numFmtId="166" fontId="67" fillId="13" borderId="0" xfId="8" applyNumberFormat="1" applyFont="1" applyFill="1" applyAlignment="1">
      <alignment vertical="center"/>
    </xf>
    <xf numFmtId="3" fontId="67" fillId="0" borderId="0" xfId="8" applyNumberFormat="1" applyFont="1" applyAlignment="1">
      <alignment vertical="center"/>
    </xf>
    <xf numFmtId="166" fontId="43" fillId="2" borderId="0" xfId="8" applyNumberFormat="1" applyFont="1" applyFill="1" applyAlignment="1">
      <alignment vertical="center"/>
    </xf>
    <xf numFmtId="3" fontId="65" fillId="0" borderId="0" xfId="8" applyNumberFormat="1" applyFont="1" applyAlignment="1">
      <alignment horizontal="left" vertical="center"/>
    </xf>
    <xf numFmtId="4" fontId="67" fillId="0" borderId="0" xfId="8" applyNumberFormat="1" applyFont="1" applyAlignment="1">
      <alignment horizontal="left" vertical="center"/>
    </xf>
    <xf numFmtId="0" fontId="68" fillId="13" borderId="0" xfId="8" applyFont="1" applyFill="1" applyAlignment="1">
      <alignment vertical="center"/>
    </xf>
    <xf numFmtId="0" fontId="43" fillId="13" borderId="0" xfId="8" applyFont="1" applyFill="1" applyAlignment="1">
      <alignment vertical="center"/>
    </xf>
    <xf numFmtId="0" fontId="43" fillId="0" borderId="0" xfId="8" applyFont="1" applyAlignment="1">
      <alignment vertical="center"/>
    </xf>
    <xf numFmtId="169" fontId="69" fillId="13" borderId="0" xfId="9" applyNumberFormat="1" applyFont="1" applyFill="1" applyAlignment="1">
      <alignment vertical="center"/>
    </xf>
    <xf numFmtId="3" fontId="65" fillId="0" borderId="0" xfId="8" applyNumberFormat="1" applyFont="1" applyAlignment="1">
      <alignment horizontal="left" vertical="center"/>
    </xf>
    <xf numFmtId="4" fontId="43" fillId="0" borderId="0" xfId="8" applyNumberFormat="1" applyFont="1" applyAlignment="1">
      <alignment vertical="center"/>
    </xf>
    <xf numFmtId="3" fontId="43" fillId="13" borderId="0" xfId="8" applyNumberFormat="1" applyFont="1" applyFill="1" applyAlignment="1">
      <alignment vertical="center"/>
    </xf>
    <xf numFmtId="169" fontId="69" fillId="13" borderId="0" xfId="8" applyNumberFormat="1" applyFont="1" applyFill="1" applyAlignment="1">
      <alignment vertical="center"/>
    </xf>
    <xf numFmtId="3" fontId="70" fillId="13" borderId="0" xfId="8" applyNumberFormat="1" applyFont="1" applyFill="1" applyAlignment="1">
      <alignment horizontal="left" vertical="center"/>
    </xf>
    <xf numFmtId="3" fontId="52" fillId="13" borderId="31" xfId="8" applyNumberFormat="1" applyFont="1" applyFill="1" applyBorder="1" applyAlignment="1">
      <alignment horizontal="center" vertical="center" wrapText="1"/>
    </xf>
    <xf numFmtId="3" fontId="52" fillId="13" borderId="31" xfId="8" applyNumberFormat="1" applyFont="1" applyFill="1" applyBorder="1" applyAlignment="1">
      <alignment horizontal="center" vertical="center"/>
    </xf>
    <xf numFmtId="4" fontId="52" fillId="13" borderId="31" xfId="8" applyNumberFormat="1" applyFont="1" applyFill="1" applyBorder="1" applyAlignment="1">
      <alignment vertical="center"/>
    </xf>
    <xf numFmtId="166" fontId="67" fillId="0" borderId="0" xfId="8" applyNumberFormat="1" applyFont="1" applyAlignment="1">
      <alignment vertical="center"/>
    </xf>
    <xf numFmtId="4" fontId="43" fillId="13" borderId="0" xfId="8" applyNumberFormat="1" applyFont="1" applyFill="1" applyAlignment="1">
      <alignment vertical="center"/>
    </xf>
    <xf numFmtId="166" fontId="71" fillId="13" borderId="0" xfId="8" applyNumberFormat="1" applyFont="1" applyFill="1" applyAlignment="1">
      <alignment vertical="center"/>
    </xf>
    <xf numFmtId="167" fontId="71" fillId="13" borderId="0" xfId="8" applyNumberFormat="1" applyFont="1" applyFill="1" applyAlignment="1">
      <alignment vertical="center"/>
    </xf>
    <xf numFmtId="166" fontId="43" fillId="13" borderId="0" xfId="8" applyNumberFormat="1" applyFont="1" applyFill="1" applyAlignment="1">
      <alignment vertical="center"/>
    </xf>
    <xf numFmtId="0" fontId="72" fillId="0" borderId="0" xfId="8" applyFont="1" applyAlignment="1">
      <alignment horizontal="right"/>
    </xf>
    <xf numFmtId="4" fontId="68" fillId="0" borderId="9" xfId="8" applyNumberFormat="1" applyFont="1" applyBorder="1" applyAlignment="1">
      <alignment vertical="center"/>
    </xf>
    <xf numFmtId="3" fontId="68" fillId="0" borderId="9" xfId="8" applyNumberFormat="1" applyFont="1" applyBorder="1" applyAlignment="1">
      <alignment vertical="center"/>
    </xf>
    <xf numFmtId="3" fontId="68" fillId="8" borderId="9" xfId="8" applyNumberFormat="1" applyFont="1" applyFill="1" applyBorder="1" applyAlignment="1">
      <alignment vertical="center"/>
    </xf>
    <xf numFmtId="167" fontId="73" fillId="0" borderId="0" xfId="8" applyNumberFormat="1" applyFont="1"/>
    <xf numFmtId="166" fontId="73" fillId="0" borderId="0" xfId="8" applyNumberFormat="1" applyFont="1"/>
    <xf numFmtId="166" fontId="73" fillId="8" borderId="0" xfId="8" applyNumberFormat="1" applyFont="1" applyFill="1"/>
    <xf numFmtId="166" fontId="74" fillId="8" borderId="0" xfId="8" applyNumberFormat="1" applyFont="1" applyFill="1"/>
    <xf numFmtId="0" fontId="34" fillId="0" borderId="0" xfId="8" applyFont="1" applyAlignment="1">
      <alignment horizontal="center"/>
    </xf>
    <xf numFmtId="0" fontId="75" fillId="0" borderId="0" xfId="8" applyFont="1" applyAlignment="1">
      <alignment horizontal="center"/>
    </xf>
    <xf numFmtId="0" fontId="75" fillId="0" borderId="0" xfId="8" applyFont="1" applyAlignment="1">
      <alignment horizontal="center" wrapText="1"/>
    </xf>
    <xf numFmtId="0" fontId="76" fillId="0" borderId="0" xfId="8" applyFont="1" applyAlignment="1">
      <alignment horizontal="center"/>
    </xf>
    <xf numFmtId="0" fontId="76" fillId="8" borderId="0" xfId="8" applyFont="1" applyFill="1"/>
    <xf numFmtId="0" fontId="77" fillId="0" borderId="0" xfId="8" applyFont="1"/>
    <xf numFmtId="3" fontId="55" fillId="8" borderId="0" xfId="8" applyNumberFormat="1" applyFont="1" applyFill="1" applyAlignment="1">
      <alignment wrapText="1"/>
    </xf>
    <xf numFmtId="0" fontId="78" fillId="0" borderId="0" xfId="8" applyFont="1" applyAlignment="1">
      <alignment vertical="center" wrapText="1"/>
    </xf>
    <xf numFmtId="0" fontId="79" fillId="0" borderId="0" xfId="8" applyFont="1"/>
    <xf numFmtId="166" fontId="79" fillId="8" borderId="0" xfId="8" applyNumberFormat="1" applyFont="1" applyFill="1"/>
    <xf numFmtId="170" fontId="51" fillId="8" borderId="0" xfId="9" applyNumberFormat="1" applyFont="1" applyFill="1" applyAlignment="1">
      <alignment horizontal="center" wrapText="1"/>
    </xf>
    <xf numFmtId="0" fontId="75" fillId="0" borderId="0" xfId="8" applyFont="1" applyAlignment="1">
      <alignment horizontal="right"/>
    </xf>
    <xf numFmtId="167" fontId="75" fillId="0" borderId="0" xfId="8" applyNumberFormat="1" applyFont="1" applyAlignment="1">
      <alignment horizontal="right"/>
    </xf>
    <xf numFmtId="0" fontId="55" fillId="0" borderId="0" xfId="8" applyFont="1" applyAlignment="1">
      <alignment wrapText="1"/>
    </xf>
    <xf numFmtId="0" fontId="55" fillId="0" borderId="0" xfId="8" applyFont="1" applyAlignment="1">
      <alignment vertical="center" wrapText="1"/>
    </xf>
    <xf numFmtId="0" fontId="80" fillId="0" borderId="0" xfId="8" applyFont="1"/>
    <xf numFmtId="0" fontId="80" fillId="8" borderId="0" xfId="8" applyFont="1" applyFill="1"/>
    <xf numFmtId="0" fontId="34" fillId="0" borderId="0" xfId="8" applyFont="1" applyAlignment="1">
      <alignment wrapText="1"/>
    </xf>
    <xf numFmtId="167" fontId="75" fillId="0" borderId="0" xfId="8" applyNumberFormat="1" applyFont="1"/>
    <xf numFmtId="0" fontId="75" fillId="0" borderId="0" xfId="8" applyFont="1"/>
    <xf numFmtId="167" fontId="81" fillId="0" borderId="0" xfId="8" applyNumberFormat="1" applyFont="1"/>
    <xf numFmtId="167" fontId="82" fillId="0" borderId="0" xfId="8" applyNumberFormat="1" applyFont="1"/>
    <xf numFmtId="167" fontId="83" fillId="0" borderId="0" xfId="8" applyNumberFormat="1" applyFont="1"/>
    <xf numFmtId="0" fontId="41" fillId="11" borderId="44" xfId="8" quotePrefix="1" applyFont="1" applyFill="1" applyBorder="1" applyAlignment="1">
      <alignment horizontal="center" vertical="center"/>
    </xf>
    <xf numFmtId="0" fontId="41" fillId="11" borderId="9" xfId="8" applyFont="1" applyFill="1" applyBorder="1" applyAlignment="1">
      <alignment vertical="center" wrapText="1"/>
    </xf>
    <xf numFmtId="167" fontId="42" fillId="11" borderId="9" xfId="8" applyNumberFormat="1" applyFont="1" applyFill="1" applyBorder="1" applyAlignment="1">
      <alignment vertical="center"/>
    </xf>
    <xf numFmtId="3" fontId="42" fillId="11" borderId="9" xfId="8" applyNumberFormat="1" applyFont="1" applyFill="1" applyBorder="1" applyAlignment="1">
      <alignment vertical="center"/>
    </xf>
    <xf numFmtId="166" fontId="42" fillId="11" borderId="9" xfId="8" applyNumberFormat="1" applyFont="1" applyFill="1" applyBorder="1" applyAlignment="1">
      <alignment vertical="center"/>
    </xf>
    <xf numFmtId="0" fontId="52" fillId="11" borderId="44" xfId="8" quotePrefix="1" applyFont="1" applyFill="1" applyBorder="1" applyAlignment="1">
      <alignment horizontal="center" vertical="center"/>
    </xf>
    <xf numFmtId="0" fontId="52" fillId="11" borderId="9" xfId="8" applyFont="1" applyFill="1" applyBorder="1" applyAlignment="1">
      <alignment vertical="center" wrapText="1"/>
    </xf>
    <xf numFmtId="167" fontId="53" fillId="11" borderId="9" xfId="8" applyNumberFormat="1" applyFont="1" applyFill="1" applyBorder="1" applyAlignment="1">
      <alignment vertical="center"/>
    </xf>
    <xf numFmtId="3" fontId="53" fillId="11" borderId="9" xfId="8" applyNumberFormat="1" applyFont="1" applyFill="1" applyBorder="1" applyAlignment="1">
      <alignment vertical="center"/>
    </xf>
    <xf numFmtId="166" fontId="54" fillId="11" borderId="9" xfId="8" applyNumberFormat="1" applyFont="1" applyFill="1" applyBorder="1" applyAlignment="1">
      <alignment vertical="center"/>
    </xf>
    <xf numFmtId="0" fontId="45" fillId="11" borderId="55" xfId="1" quotePrefix="1" applyFont="1" applyFill="1" applyBorder="1" applyAlignment="1">
      <alignment horizontal="center" vertical="center" wrapText="1"/>
    </xf>
    <xf numFmtId="0" fontId="45" fillId="11" borderId="5" xfId="1" applyFont="1" applyFill="1" applyBorder="1" applyAlignment="1">
      <alignment vertical="center"/>
    </xf>
    <xf numFmtId="167" fontId="46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6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3" fontId="49" fillId="11" borderId="5" xfId="8" applyNumberFormat="1" applyFont="1" applyFill="1" applyBorder="1" applyAlignment="1">
      <alignment vertical="center"/>
    </xf>
    <xf numFmtId="3" fontId="48" fillId="11" borderId="9" xfId="8" applyNumberFormat="1" applyFont="1" applyFill="1" applyBorder="1" applyAlignment="1">
      <alignment vertical="center"/>
    </xf>
    <xf numFmtId="3" fontId="62" fillId="11" borderId="9" xfId="8" applyNumberFormat="1" applyFont="1" applyFill="1" applyBorder="1" applyAlignment="1">
      <alignment vertical="center"/>
    </xf>
    <xf numFmtId="3" fontId="63" fillId="11" borderId="9" xfId="8" applyNumberFormat="1" applyFont="1" applyFill="1" applyBorder="1" applyAlignment="1">
      <alignment vertical="center"/>
    </xf>
    <xf numFmtId="0" fontId="60" fillId="11" borderId="47" xfId="8" quotePrefix="1" applyFont="1" applyFill="1" applyBorder="1" applyAlignment="1">
      <alignment horizontal="center" vertical="center"/>
    </xf>
    <xf numFmtId="0" fontId="60" fillId="11" borderId="7" xfId="8" applyFont="1" applyFill="1" applyBorder="1" applyAlignment="1">
      <alignment vertical="center" wrapText="1"/>
    </xf>
    <xf numFmtId="167" fontId="48" fillId="11" borderId="7" xfId="8" applyNumberFormat="1" applyFont="1" applyFill="1" applyBorder="1" applyAlignment="1">
      <alignment vertical="center"/>
    </xf>
    <xf numFmtId="3" fontId="48" fillId="11" borderId="7" xfId="8" applyNumberFormat="1" applyFont="1" applyFill="1" applyBorder="1" applyAlignment="1">
      <alignment vertical="center"/>
    </xf>
    <xf numFmtId="0" fontId="64" fillId="11" borderId="44" xfId="8" quotePrefix="1" applyFont="1" applyFill="1" applyBorder="1" applyAlignment="1">
      <alignment horizontal="center" vertical="center"/>
    </xf>
    <xf numFmtId="3" fontId="56" fillId="11" borderId="9" xfId="8" applyNumberFormat="1" applyFont="1" applyFill="1" applyBorder="1" applyAlignment="1">
      <alignment vertical="center"/>
    </xf>
    <xf numFmtId="3" fontId="57" fillId="11" borderId="9" xfId="8" applyNumberFormat="1" applyFont="1" applyFill="1" applyBorder="1" applyAlignment="1">
      <alignment vertical="center"/>
    </xf>
    <xf numFmtId="49" fontId="64" fillId="11" borderId="44" xfId="8" quotePrefix="1" applyNumberFormat="1" applyFont="1" applyFill="1" applyBorder="1" applyAlignment="1">
      <alignment horizontal="center" vertical="center"/>
    </xf>
    <xf numFmtId="166" fontId="48" fillId="11" borderId="9" xfId="8" applyNumberFormat="1" applyFont="1" applyFill="1" applyBorder="1" applyAlignment="1">
      <alignment vertical="center"/>
    </xf>
    <xf numFmtId="166" fontId="50" fillId="11" borderId="9" xfId="8" applyNumberFormat="1" applyFont="1" applyFill="1" applyBorder="1" applyAlignment="1">
      <alignment vertical="center"/>
    </xf>
    <xf numFmtId="166" fontId="48" fillId="11" borderId="7" xfId="8" applyNumberFormat="1" applyFont="1" applyFill="1" applyBorder="1" applyAlignment="1">
      <alignment vertical="center"/>
    </xf>
    <xf numFmtId="166" fontId="42" fillId="11" borderId="31" xfId="8" applyNumberFormat="1" applyFont="1" applyFill="1" applyBorder="1" applyAlignment="1">
      <alignment vertical="center"/>
    </xf>
    <xf numFmtId="166" fontId="53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52E7DBB7-E7CA-4D66-A4D2-B3485A40665A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2F7FD163-C377-4630-817C-8A8478AA36C3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zoomScale="70" zoomScaleNormal="70" workbookViewId="0">
      <selection activeCell="H2" sqref="H2:M2"/>
    </sheetView>
  </sheetViews>
  <sheetFormatPr defaultColWidth="9.140625" defaultRowHeight="15"/>
  <cols>
    <col min="1" max="1" width="15.28515625" style="5" customWidth="1"/>
    <col min="2" max="2" width="89" customWidth="1"/>
    <col min="3" max="3" width="20.85546875" customWidth="1"/>
    <col min="4" max="5" width="21.42578125" customWidth="1"/>
    <col min="6" max="6" width="19.28515625" style="6" customWidth="1"/>
    <col min="7" max="9" width="19.28515625" style="6" hidden="1" customWidth="1"/>
    <col min="10" max="10" width="19.28515625" style="6" customWidth="1"/>
    <col min="11" max="11" width="20.85546875" style="6" customWidth="1"/>
    <col min="12" max="12" width="17.7109375" style="7" customWidth="1"/>
    <col min="13" max="13" width="43.85546875" customWidth="1"/>
  </cols>
  <sheetData>
    <row r="1" spans="1:13" ht="18.75">
      <c r="A1" s="4"/>
      <c r="B1" s="4"/>
      <c r="C1" s="4"/>
      <c r="D1" s="4"/>
      <c r="E1" s="4"/>
      <c r="F1" s="4"/>
      <c r="G1" s="32"/>
      <c r="H1" s="191" t="s">
        <v>218</v>
      </c>
      <c r="I1" s="191"/>
      <c r="J1" s="191"/>
      <c r="K1" s="191"/>
      <c r="L1" s="191"/>
      <c r="M1" s="191"/>
    </row>
    <row r="2" spans="1:13" ht="18.75">
      <c r="A2" s="4"/>
      <c r="B2" s="4"/>
      <c r="C2" s="4"/>
      <c r="D2" s="4"/>
      <c r="E2" s="4"/>
      <c r="F2" s="4"/>
      <c r="G2" s="97"/>
      <c r="H2" s="191" t="s">
        <v>149</v>
      </c>
      <c r="I2" s="191"/>
      <c r="J2" s="191"/>
      <c r="K2" s="191"/>
      <c r="L2" s="191"/>
      <c r="M2" s="191"/>
    </row>
    <row r="3" spans="1:13" ht="20.25" customHeight="1">
      <c r="A3" s="4"/>
      <c r="B3" s="4"/>
      <c r="C3" s="4"/>
      <c r="D3" s="4"/>
      <c r="E3" s="4"/>
      <c r="F3" s="4"/>
      <c r="G3" s="97"/>
      <c r="H3" s="190"/>
      <c r="I3" s="190"/>
      <c r="J3" s="190"/>
      <c r="K3" s="190"/>
      <c r="L3" s="190"/>
      <c r="M3" s="190"/>
    </row>
    <row r="4" spans="1:13" ht="52.5" customHeight="1" thickBot="1">
      <c r="A4" s="206" t="s">
        <v>109</v>
      </c>
      <c r="B4" s="206"/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</row>
    <row r="5" spans="1:13" ht="27.75" customHeight="1">
      <c r="A5" s="193" t="s">
        <v>50</v>
      </c>
      <c r="B5" s="193" t="s">
        <v>0</v>
      </c>
      <c r="C5" s="195" t="s">
        <v>144</v>
      </c>
      <c r="D5" s="197" t="s">
        <v>145</v>
      </c>
      <c r="E5" s="199" t="s">
        <v>146</v>
      </c>
      <c r="F5" s="201" t="s">
        <v>17</v>
      </c>
      <c r="G5" s="201"/>
      <c r="H5" s="201"/>
      <c r="I5" s="201"/>
      <c r="J5" s="201"/>
      <c r="K5" s="201"/>
      <c r="L5" s="202" t="s">
        <v>130</v>
      </c>
      <c r="M5" s="204" t="s">
        <v>1</v>
      </c>
    </row>
    <row r="6" spans="1:13" ht="102.75" customHeight="1" thickBot="1">
      <c r="A6" s="194"/>
      <c r="B6" s="194"/>
      <c r="C6" s="196"/>
      <c r="D6" s="198"/>
      <c r="E6" s="200"/>
      <c r="F6" s="178" t="s">
        <v>134</v>
      </c>
      <c r="G6" s="179" t="s">
        <v>18</v>
      </c>
      <c r="H6" s="178" t="s">
        <v>19</v>
      </c>
      <c r="I6" s="178" t="s">
        <v>115</v>
      </c>
      <c r="J6" s="178" t="s">
        <v>16</v>
      </c>
      <c r="K6" s="178" t="s">
        <v>20</v>
      </c>
      <c r="L6" s="203"/>
      <c r="M6" s="205"/>
    </row>
    <row r="7" spans="1:13" s="1" customFormat="1" ht="54" customHeight="1" thickBot="1">
      <c r="A7" s="105"/>
      <c r="B7" s="106" t="s">
        <v>48</v>
      </c>
      <c r="C7" s="137">
        <v>27813.24</v>
      </c>
      <c r="D7" s="129">
        <v>14281000</v>
      </c>
      <c r="E7" s="129">
        <v>14281907</v>
      </c>
      <c r="F7" s="130">
        <v>3160515</v>
      </c>
      <c r="G7" s="130">
        <v>0</v>
      </c>
      <c r="H7" s="130">
        <v>0</v>
      </c>
      <c r="I7" s="130">
        <v>0</v>
      </c>
      <c r="J7" s="130">
        <v>1433381</v>
      </c>
      <c r="K7" s="130">
        <v>9688011</v>
      </c>
      <c r="L7" s="129">
        <v>28720</v>
      </c>
      <c r="M7" s="107"/>
    </row>
    <row r="8" spans="1:13" s="1" customFormat="1" ht="61.5" thickBot="1">
      <c r="A8" s="121" t="s">
        <v>4</v>
      </c>
      <c r="B8" s="122" t="s">
        <v>117</v>
      </c>
      <c r="C8" s="138">
        <v>26401.74</v>
      </c>
      <c r="D8" s="131">
        <v>2581620</v>
      </c>
      <c r="E8" s="131">
        <v>2583318</v>
      </c>
      <c r="F8" s="132">
        <v>2490610</v>
      </c>
      <c r="G8" s="132"/>
      <c r="H8" s="132"/>
      <c r="I8" s="132"/>
      <c r="J8" s="132"/>
      <c r="K8" s="132">
        <v>92708</v>
      </c>
      <c r="L8" s="131">
        <v>28100</v>
      </c>
      <c r="M8" s="207" t="s">
        <v>37</v>
      </c>
    </row>
    <row r="9" spans="1:13" s="1" customFormat="1" ht="54" customHeight="1" thickBot="1">
      <c r="A9" s="172" t="s">
        <v>5</v>
      </c>
      <c r="B9" s="173" t="s">
        <v>52</v>
      </c>
      <c r="C9" s="138"/>
      <c r="D9" s="131">
        <v>8449380</v>
      </c>
      <c r="E9" s="131">
        <v>8449380</v>
      </c>
      <c r="F9" s="131"/>
      <c r="G9" s="131"/>
      <c r="H9" s="131"/>
      <c r="I9" s="131"/>
      <c r="J9" s="131"/>
      <c r="K9" s="131">
        <v>8449380</v>
      </c>
      <c r="L9" s="131"/>
      <c r="M9" s="208"/>
    </row>
    <row r="10" spans="1:13" s="1" customFormat="1" ht="54" customHeight="1" thickBot="1">
      <c r="A10" s="172" t="s">
        <v>6</v>
      </c>
      <c r="B10" s="173" t="s">
        <v>38</v>
      </c>
      <c r="C10" s="138"/>
      <c r="D10" s="131">
        <v>106000</v>
      </c>
      <c r="E10" s="131">
        <v>106000</v>
      </c>
      <c r="F10" s="131"/>
      <c r="G10" s="131"/>
      <c r="H10" s="131"/>
      <c r="I10" s="131"/>
      <c r="J10" s="131">
        <v>66000</v>
      </c>
      <c r="K10" s="131">
        <v>40000</v>
      </c>
      <c r="L10" s="131"/>
      <c r="M10" s="209" t="s">
        <v>118</v>
      </c>
    </row>
    <row r="11" spans="1:13" s="1" customFormat="1" ht="54" customHeight="1" thickBot="1">
      <c r="A11" s="172" t="s">
        <v>7</v>
      </c>
      <c r="B11" s="173" t="s">
        <v>40</v>
      </c>
      <c r="C11" s="138"/>
      <c r="D11" s="131">
        <v>47000</v>
      </c>
      <c r="E11" s="131">
        <v>47000</v>
      </c>
      <c r="F11" s="131"/>
      <c r="G11" s="131"/>
      <c r="H11" s="131"/>
      <c r="I11" s="131"/>
      <c r="J11" s="131">
        <v>27000</v>
      </c>
      <c r="K11" s="131">
        <v>20000</v>
      </c>
      <c r="L11" s="131"/>
      <c r="M11" s="210"/>
    </row>
    <row r="12" spans="1:13" s="2" customFormat="1" ht="54" customHeight="1" thickBot="1">
      <c r="A12" s="172" t="s">
        <v>8</v>
      </c>
      <c r="B12" s="174" t="s">
        <v>13</v>
      </c>
      <c r="C12" s="138"/>
      <c r="D12" s="131">
        <v>322000</v>
      </c>
      <c r="E12" s="131">
        <v>322000</v>
      </c>
      <c r="F12" s="157"/>
      <c r="G12" s="157"/>
      <c r="H12" s="157"/>
      <c r="I12" s="157"/>
      <c r="J12" s="157">
        <v>104000</v>
      </c>
      <c r="K12" s="157">
        <v>218000</v>
      </c>
      <c r="L12" s="131"/>
      <c r="M12" s="210"/>
    </row>
    <row r="13" spans="1:13" s="4" customFormat="1" ht="54" customHeight="1" thickBot="1">
      <c r="A13" s="172" t="s">
        <v>9</v>
      </c>
      <c r="B13" s="175" t="s">
        <v>36</v>
      </c>
      <c r="C13" s="138"/>
      <c r="D13" s="131">
        <v>558000</v>
      </c>
      <c r="E13" s="131">
        <v>558000</v>
      </c>
      <c r="F13" s="158">
        <v>20000</v>
      </c>
      <c r="G13" s="158"/>
      <c r="H13" s="158"/>
      <c r="I13" s="158"/>
      <c r="J13" s="158">
        <v>128000</v>
      </c>
      <c r="K13" s="158">
        <v>410000</v>
      </c>
      <c r="L13" s="131"/>
      <c r="M13" s="210"/>
    </row>
    <row r="14" spans="1:13" s="101" customFormat="1" ht="54" customHeight="1" thickBot="1">
      <c r="A14" s="172" t="s">
        <v>10</v>
      </c>
      <c r="B14" s="175" t="s">
        <v>113</v>
      </c>
      <c r="C14" s="138">
        <v>782.5</v>
      </c>
      <c r="D14" s="131">
        <v>1016000</v>
      </c>
      <c r="E14" s="131">
        <v>1015218</v>
      </c>
      <c r="F14" s="131">
        <v>498905</v>
      </c>
      <c r="G14" s="131"/>
      <c r="H14" s="131"/>
      <c r="I14" s="131"/>
      <c r="J14" s="131">
        <v>133000</v>
      </c>
      <c r="K14" s="131">
        <v>383313</v>
      </c>
      <c r="L14" s="131"/>
      <c r="M14" s="210"/>
    </row>
    <row r="15" spans="1:13" s="4" customFormat="1" ht="54" customHeight="1" thickBot="1">
      <c r="A15" s="172" t="s">
        <v>11</v>
      </c>
      <c r="B15" s="175" t="s">
        <v>123</v>
      </c>
      <c r="C15" s="159">
        <v>8.6999999999999993</v>
      </c>
      <c r="D15" s="160">
        <v>126000</v>
      </c>
      <c r="E15" s="160">
        <v>125991</v>
      </c>
      <c r="F15" s="131">
        <v>32000</v>
      </c>
      <c r="G15" s="131"/>
      <c r="H15" s="131"/>
      <c r="I15" s="131"/>
      <c r="J15" s="131">
        <v>85991</v>
      </c>
      <c r="K15" s="131">
        <v>8000</v>
      </c>
      <c r="L15" s="131"/>
      <c r="M15" s="210"/>
    </row>
    <row r="16" spans="1:13" s="3" customFormat="1" ht="54" customHeight="1" thickBot="1">
      <c r="A16" s="172" t="s">
        <v>12</v>
      </c>
      <c r="B16" s="175" t="s">
        <v>14</v>
      </c>
      <c r="C16" s="138"/>
      <c r="D16" s="131">
        <v>75000</v>
      </c>
      <c r="E16" s="131">
        <v>75000</v>
      </c>
      <c r="F16" s="131">
        <v>60000</v>
      </c>
      <c r="G16" s="131"/>
      <c r="H16" s="131"/>
      <c r="I16" s="131"/>
      <c r="J16" s="131">
        <v>2000</v>
      </c>
      <c r="K16" s="131">
        <v>13000</v>
      </c>
      <c r="L16" s="131"/>
      <c r="M16" s="210"/>
    </row>
    <row r="17" spans="1:13" ht="54" customHeight="1" thickBot="1">
      <c r="A17" s="124">
        <v>10</v>
      </c>
      <c r="B17" s="123" t="s">
        <v>15</v>
      </c>
      <c r="C17" s="138"/>
      <c r="D17" s="131">
        <v>2000</v>
      </c>
      <c r="E17" s="131">
        <v>2000</v>
      </c>
      <c r="F17" s="131"/>
      <c r="G17" s="132"/>
      <c r="H17" s="132"/>
      <c r="I17" s="132"/>
      <c r="J17" s="132">
        <v>300</v>
      </c>
      <c r="K17" s="132">
        <v>1700</v>
      </c>
      <c r="L17" s="131"/>
      <c r="M17" s="210"/>
    </row>
    <row r="18" spans="1:13" ht="54" customHeight="1" thickBot="1">
      <c r="A18" s="125" t="s">
        <v>129</v>
      </c>
      <c r="B18" s="126" t="s">
        <v>110</v>
      </c>
      <c r="C18" s="159"/>
      <c r="D18" s="160">
        <v>40000</v>
      </c>
      <c r="E18" s="160">
        <v>40000</v>
      </c>
      <c r="F18" s="160">
        <v>5000</v>
      </c>
      <c r="G18" s="160"/>
      <c r="H18" s="160"/>
      <c r="I18" s="160"/>
      <c r="J18" s="160">
        <v>20000</v>
      </c>
      <c r="K18" s="160">
        <v>15000</v>
      </c>
      <c r="L18" s="160"/>
      <c r="M18" s="211"/>
    </row>
    <row r="19" spans="1:13" ht="54" customHeight="1" thickBot="1">
      <c r="A19" s="124">
        <v>13</v>
      </c>
      <c r="B19" s="123" t="s">
        <v>111</v>
      </c>
      <c r="C19" s="138"/>
      <c r="D19" s="131">
        <v>45000</v>
      </c>
      <c r="E19" s="131">
        <v>45000</v>
      </c>
      <c r="F19" s="131"/>
      <c r="G19" s="132"/>
      <c r="H19" s="132"/>
      <c r="I19" s="132"/>
      <c r="J19" s="132">
        <v>45000</v>
      </c>
      <c r="K19" s="132"/>
      <c r="L19" s="131"/>
      <c r="M19" s="108" t="s">
        <v>27</v>
      </c>
    </row>
    <row r="20" spans="1:13" ht="54" customHeight="1" thickBot="1">
      <c r="A20" s="124">
        <v>14</v>
      </c>
      <c r="B20" s="123" t="s">
        <v>112</v>
      </c>
      <c r="C20" s="138">
        <v>620.29999999999995</v>
      </c>
      <c r="D20" s="131">
        <v>747000</v>
      </c>
      <c r="E20" s="131">
        <v>747000</v>
      </c>
      <c r="F20" s="131"/>
      <c r="G20" s="132"/>
      <c r="H20" s="132"/>
      <c r="I20" s="132"/>
      <c r="J20" s="132">
        <v>746090</v>
      </c>
      <c r="K20" s="132">
        <v>910</v>
      </c>
      <c r="L20" s="131">
        <v>620</v>
      </c>
      <c r="M20" s="108" t="s">
        <v>2</v>
      </c>
    </row>
    <row r="21" spans="1:13" ht="54" customHeight="1" thickBot="1">
      <c r="A21" s="127">
        <v>15</v>
      </c>
      <c r="B21" s="128" t="s">
        <v>114</v>
      </c>
      <c r="C21" s="138"/>
      <c r="D21" s="131">
        <v>166000</v>
      </c>
      <c r="E21" s="131">
        <v>166000</v>
      </c>
      <c r="F21" s="131">
        <v>54000</v>
      </c>
      <c r="G21" s="132"/>
      <c r="H21" s="132"/>
      <c r="I21" s="132"/>
      <c r="J21" s="132">
        <v>76000</v>
      </c>
      <c r="K21" s="132">
        <v>36000</v>
      </c>
      <c r="L21" s="131"/>
      <c r="M21" s="108" t="s">
        <v>39</v>
      </c>
    </row>
    <row r="22" spans="1:13" s="1" customFormat="1" ht="61.5" customHeight="1" thickBot="1">
      <c r="A22" s="109">
        <v>12</v>
      </c>
      <c r="B22" s="166" t="s">
        <v>124</v>
      </c>
      <c r="C22" s="163"/>
      <c r="D22" s="164">
        <v>3574000</v>
      </c>
      <c r="E22" s="164">
        <v>3574000</v>
      </c>
      <c r="F22" s="165">
        <v>755000</v>
      </c>
      <c r="G22" s="165"/>
      <c r="H22" s="165"/>
      <c r="I22" s="165"/>
      <c r="J22" s="165">
        <v>850000</v>
      </c>
      <c r="K22" s="165">
        <v>1969000</v>
      </c>
      <c r="L22" s="163"/>
      <c r="M22" s="110" t="s">
        <v>35</v>
      </c>
    </row>
    <row r="23" spans="1:13" ht="54" customHeight="1" thickBot="1">
      <c r="A23" s="192" t="s">
        <v>3</v>
      </c>
      <c r="B23" s="192"/>
      <c r="C23" s="139">
        <v>27813.24</v>
      </c>
      <c r="D23" s="133">
        <v>17855000</v>
      </c>
      <c r="E23" s="134">
        <v>17855907</v>
      </c>
      <c r="F23" s="134">
        <v>3915515</v>
      </c>
      <c r="G23" s="134">
        <v>0</v>
      </c>
      <c r="H23" s="134">
        <v>0</v>
      </c>
      <c r="I23" s="134">
        <v>0</v>
      </c>
      <c r="J23" s="134">
        <v>2283381</v>
      </c>
      <c r="K23" s="134">
        <v>11657011</v>
      </c>
      <c r="L23" s="134">
        <v>28720</v>
      </c>
      <c r="M23" s="111"/>
    </row>
    <row r="24" spans="1:13" ht="54" customHeight="1">
      <c r="A24" s="28"/>
      <c r="B24" s="104" t="s">
        <v>219</v>
      </c>
      <c r="C24" s="29"/>
      <c r="D24" s="29"/>
      <c r="E24" s="29"/>
      <c r="F24" s="30"/>
      <c r="G24" s="30"/>
      <c r="H24" s="30"/>
      <c r="I24" s="30"/>
      <c r="J24" s="30"/>
      <c r="K24" s="30"/>
      <c r="L24" s="30"/>
      <c r="M24" s="31"/>
    </row>
  </sheetData>
  <mergeCells count="14">
    <mergeCell ref="H1:M1"/>
    <mergeCell ref="A23:B23"/>
    <mergeCell ref="A5:A6"/>
    <mergeCell ref="B5:B6"/>
    <mergeCell ref="C5:C6"/>
    <mergeCell ref="D5:D6"/>
    <mergeCell ref="E5:E6"/>
    <mergeCell ref="F5:K5"/>
    <mergeCell ref="L5:L6"/>
    <mergeCell ref="M5:M6"/>
    <mergeCell ref="A4:M4"/>
    <mergeCell ref="M8:M9"/>
    <mergeCell ref="M10:M18"/>
    <mergeCell ref="H2:M2"/>
  </mergeCells>
  <conditionalFormatting sqref="A9:B12 A14:B14 A16:B18">
    <cfRule type="cellIs" dxfId="5" priority="8" operator="equal">
      <formula>0</formula>
    </cfRule>
  </conditionalFormatting>
  <conditionalFormatting sqref="A7:B7 A22:B22">
    <cfRule type="cellIs" dxfId="4" priority="6" operator="equal">
      <formula>0</formula>
    </cfRule>
  </conditionalFormatting>
  <conditionalFormatting sqref="A8:B8 A13:B13 A15:B15">
    <cfRule type="cellIs" dxfId="3" priority="5" operator="equal">
      <formula>0</formula>
    </cfRule>
  </conditionalFormatting>
  <conditionalFormatting sqref="A23:B23 M23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9:B22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0"/>
  <sheetViews>
    <sheetView topLeftCell="A13" zoomScale="73" zoomScaleNormal="73" zoomScaleSheetLayoutView="70" workbookViewId="0">
      <selection activeCell="J2" sqref="J2:N2"/>
    </sheetView>
  </sheetViews>
  <sheetFormatPr defaultColWidth="9.140625" defaultRowHeight="12.75"/>
  <cols>
    <col min="1" max="1" width="16" style="11" customWidth="1"/>
    <col min="2" max="2" width="86.85546875" style="8" customWidth="1"/>
    <col min="3" max="3" width="24.5703125" style="10" customWidth="1"/>
    <col min="4" max="4" width="24.7109375" style="10" customWidth="1"/>
    <col min="5" max="5" width="24.140625" style="8" customWidth="1"/>
    <col min="6" max="6" width="20.85546875" style="10" customWidth="1"/>
    <col min="7" max="7" width="18.7109375" style="10" hidden="1" customWidth="1"/>
    <col min="8" max="9" width="19" style="10" hidden="1" customWidth="1"/>
    <col min="10" max="11" width="22.28515625" style="10" customWidth="1"/>
    <col min="12" max="13" width="19" style="10" customWidth="1"/>
    <col min="14" max="14" width="39" style="9" customWidth="1"/>
    <col min="15" max="16384" width="9.140625" style="8"/>
  </cols>
  <sheetData>
    <row r="1" spans="1:14" ht="22.5" customHeight="1">
      <c r="H1" s="32"/>
      <c r="I1" s="32"/>
      <c r="J1" s="191" t="s">
        <v>221</v>
      </c>
      <c r="K1" s="191"/>
      <c r="L1" s="191"/>
      <c r="M1" s="191"/>
      <c r="N1" s="191"/>
    </row>
    <row r="2" spans="1:14" ht="22.5" customHeight="1">
      <c r="H2" s="97"/>
      <c r="I2" s="97"/>
      <c r="J2" s="191" t="s">
        <v>150</v>
      </c>
      <c r="K2" s="191"/>
      <c r="L2" s="191"/>
      <c r="M2" s="191"/>
      <c r="N2" s="191"/>
    </row>
    <row r="3" spans="1:14" ht="72" customHeight="1" thickBot="1">
      <c r="A3" s="206" t="s">
        <v>108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</row>
    <row r="4" spans="1:14" ht="40.700000000000003" customHeight="1">
      <c r="A4" s="212" t="s">
        <v>51</v>
      </c>
      <c r="B4" s="214" t="s">
        <v>0</v>
      </c>
      <c r="C4" s="195" t="s">
        <v>144</v>
      </c>
      <c r="D4" s="197" t="s">
        <v>147</v>
      </c>
      <c r="E4" s="199" t="s">
        <v>148</v>
      </c>
      <c r="F4" s="201" t="s">
        <v>17</v>
      </c>
      <c r="G4" s="201"/>
      <c r="H4" s="201"/>
      <c r="I4" s="201"/>
      <c r="J4" s="201"/>
      <c r="K4" s="201"/>
      <c r="L4" s="220" t="s">
        <v>49</v>
      </c>
      <c r="M4" s="216" t="s">
        <v>130</v>
      </c>
      <c r="N4" s="218" t="s">
        <v>1</v>
      </c>
    </row>
    <row r="5" spans="1:14" s="24" customFormat="1" ht="66.2" customHeight="1" thickBot="1">
      <c r="A5" s="213"/>
      <c r="B5" s="215"/>
      <c r="C5" s="196"/>
      <c r="D5" s="198"/>
      <c r="E5" s="200"/>
      <c r="F5" s="178" t="s">
        <v>134</v>
      </c>
      <c r="G5" s="179" t="s">
        <v>18</v>
      </c>
      <c r="H5" s="178" t="s">
        <v>19</v>
      </c>
      <c r="I5" s="178" t="s">
        <v>115</v>
      </c>
      <c r="J5" s="178" t="s">
        <v>16</v>
      </c>
      <c r="K5" s="178" t="s">
        <v>20</v>
      </c>
      <c r="L5" s="221"/>
      <c r="M5" s="217"/>
      <c r="N5" s="219"/>
    </row>
    <row r="6" spans="1:14" s="24" customFormat="1" ht="35.450000000000003" customHeight="1" thickBot="1">
      <c r="A6" s="26"/>
      <c r="B6" s="42" t="s">
        <v>32</v>
      </c>
      <c r="C6" s="140">
        <v>1149265.4000000001</v>
      </c>
      <c r="D6" s="49">
        <v>23609000</v>
      </c>
      <c r="E6" s="49">
        <v>23675956</v>
      </c>
      <c r="F6" s="49">
        <v>16405772</v>
      </c>
      <c r="G6" s="49">
        <v>0</v>
      </c>
      <c r="H6" s="49">
        <v>0</v>
      </c>
      <c r="I6" s="49">
        <v>0</v>
      </c>
      <c r="J6" s="49">
        <v>6549910</v>
      </c>
      <c r="K6" s="49">
        <v>720274</v>
      </c>
      <c r="L6" s="50">
        <v>0</v>
      </c>
      <c r="M6" s="50">
        <v>1216222</v>
      </c>
      <c r="N6" s="25"/>
    </row>
    <row r="7" spans="1:14" s="20" customFormat="1" ht="33" customHeight="1" thickBot="1">
      <c r="A7" s="112" t="s">
        <v>4</v>
      </c>
      <c r="B7" s="113" t="s">
        <v>31</v>
      </c>
      <c r="C7" s="141">
        <v>1144118.79</v>
      </c>
      <c r="D7" s="94">
        <v>16694000</v>
      </c>
      <c r="E7" s="94">
        <v>16763662</v>
      </c>
      <c r="F7" s="94">
        <v>16215478</v>
      </c>
      <c r="G7" s="94"/>
      <c r="H7" s="76"/>
      <c r="I7" s="76"/>
      <c r="J7" s="76"/>
      <c r="K7" s="76">
        <v>548184</v>
      </c>
      <c r="L7" s="114"/>
      <c r="M7" s="114">
        <v>1213781</v>
      </c>
      <c r="N7" s="222" t="s">
        <v>34</v>
      </c>
    </row>
    <row r="8" spans="1:14" s="20" customFormat="1" ht="33" customHeight="1" thickBot="1">
      <c r="A8" s="112" t="s">
        <v>5</v>
      </c>
      <c r="B8" s="113" t="s">
        <v>121</v>
      </c>
      <c r="C8" s="142"/>
      <c r="D8" s="46">
        <v>114700</v>
      </c>
      <c r="E8" s="177">
        <v>114700</v>
      </c>
      <c r="F8" s="46"/>
      <c r="G8" s="46"/>
      <c r="H8" s="76"/>
      <c r="I8" s="76"/>
      <c r="J8" s="76">
        <v>64700</v>
      </c>
      <c r="K8" s="76">
        <v>50000</v>
      </c>
      <c r="L8" s="114"/>
      <c r="M8" s="114"/>
      <c r="N8" s="223"/>
    </row>
    <row r="9" spans="1:14" s="20" customFormat="1" ht="43.5" customHeight="1" thickBot="1">
      <c r="A9" s="112" t="s">
        <v>6</v>
      </c>
      <c r="B9" s="115" t="s">
        <v>30</v>
      </c>
      <c r="C9" s="141">
        <v>2440.61</v>
      </c>
      <c r="D9" s="76">
        <v>2812000</v>
      </c>
      <c r="E9" s="94">
        <v>2812000</v>
      </c>
      <c r="F9" s="76">
        <v>67000</v>
      </c>
      <c r="G9" s="76"/>
      <c r="H9" s="76"/>
      <c r="I9" s="76"/>
      <c r="J9" s="76">
        <v>2738910</v>
      </c>
      <c r="K9" s="76">
        <v>6090</v>
      </c>
      <c r="L9" s="114"/>
      <c r="M9" s="114">
        <v>2441</v>
      </c>
      <c r="N9" s="222" t="s">
        <v>2</v>
      </c>
    </row>
    <row r="10" spans="1:14" s="20" customFormat="1" ht="34.5" customHeight="1" thickBot="1">
      <c r="A10" s="116" t="s">
        <v>7</v>
      </c>
      <c r="B10" s="115" t="s">
        <v>54</v>
      </c>
      <c r="C10" s="142"/>
      <c r="D10" s="76">
        <v>140000</v>
      </c>
      <c r="E10" s="162">
        <v>140000</v>
      </c>
      <c r="F10" s="76"/>
      <c r="G10" s="76"/>
      <c r="H10" s="76"/>
      <c r="I10" s="76"/>
      <c r="J10" s="76">
        <v>140000</v>
      </c>
      <c r="K10" s="76"/>
      <c r="L10" s="114"/>
      <c r="M10" s="114"/>
      <c r="N10" s="224"/>
    </row>
    <row r="11" spans="1:14" s="20" customFormat="1" ht="42.75" customHeight="1" thickBot="1">
      <c r="A11" s="116" t="s">
        <v>8</v>
      </c>
      <c r="B11" s="27" t="s">
        <v>29</v>
      </c>
      <c r="C11" s="161"/>
      <c r="D11" s="76">
        <v>311700</v>
      </c>
      <c r="E11" s="94">
        <v>311700</v>
      </c>
      <c r="F11" s="76"/>
      <c r="G11" s="76"/>
      <c r="H11" s="76"/>
      <c r="I11" s="76"/>
      <c r="J11" s="76">
        <v>311700</v>
      </c>
      <c r="K11" s="76"/>
      <c r="L11" s="114"/>
      <c r="M11" s="114"/>
      <c r="N11" s="224"/>
    </row>
    <row r="12" spans="1:14" s="17" customFormat="1" ht="48.2" customHeight="1" thickBot="1">
      <c r="A12" s="112" t="s">
        <v>9</v>
      </c>
      <c r="B12" s="27" t="s">
        <v>127</v>
      </c>
      <c r="C12" s="161"/>
      <c r="D12" s="76">
        <v>296600</v>
      </c>
      <c r="E12" s="94">
        <v>296600</v>
      </c>
      <c r="F12" s="76"/>
      <c r="G12" s="76"/>
      <c r="H12" s="76"/>
      <c r="I12" s="76"/>
      <c r="J12" s="76">
        <v>281600</v>
      </c>
      <c r="K12" s="76">
        <v>15000</v>
      </c>
      <c r="L12" s="114"/>
      <c r="M12" s="114"/>
      <c r="N12" s="223"/>
    </row>
    <row r="13" spans="1:14" s="20" customFormat="1" ht="38.25" customHeight="1" thickBot="1">
      <c r="A13" s="112" t="s">
        <v>10</v>
      </c>
      <c r="B13" s="27" t="s">
        <v>28</v>
      </c>
      <c r="C13" s="156"/>
      <c r="D13" s="76">
        <v>45000</v>
      </c>
      <c r="E13" s="76">
        <v>45000</v>
      </c>
      <c r="F13" s="76"/>
      <c r="G13" s="76"/>
      <c r="H13" s="76"/>
      <c r="I13" s="76"/>
      <c r="J13" s="76"/>
      <c r="K13" s="76">
        <v>45000</v>
      </c>
      <c r="L13" s="114"/>
      <c r="M13" s="114"/>
      <c r="N13" s="39" t="s">
        <v>39</v>
      </c>
    </row>
    <row r="14" spans="1:14" s="20" customFormat="1" ht="36" customHeight="1" thickBot="1">
      <c r="A14" s="117" t="s">
        <v>11</v>
      </c>
      <c r="B14" s="93" t="s">
        <v>116</v>
      </c>
      <c r="C14" s="156"/>
      <c r="D14" s="76">
        <v>3000</v>
      </c>
      <c r="E14" s="76">
        <v>3000</v>
      </c>
      <c r="F14" s="94"/>
      <c r="G14" s="94"/>
      <c r="H14" s="94"/>
      <c r="I14" s="94"/>
      <c r="J14" s="94"/>
      <c r="K14" s="94">
        <v>3000</v>
      </c>
      <c r="L14" s="95"/>
      <c r="M14" s="95"/>
      <c r="N14" s="80" t="s">
        <v>34</v>
      </c>
    </row>
    <row r="15" spans="1:14" s="20" customFormat="1" ht="36" customHeight="1" thickBot="1">
      <c r="A15" s="117" t="s">
        <v>12</v>
      </c>
      <c r="B15" s="93" t="s">
        <v>53</v>
      </c>
      <c r="C15" s="143"/>
      <c r="D15" s="94">
        <v>2356000</v>
      </c>
      <c r="E15" s="94">
        <v>2356000</v>
      </c>
      <c r="F15" s="94"/>
      <c r="G15" s="94"/>
      <c r="H15" s="94"/>
      <c r="I15" s="94"/>
      <c r="J15" s="94">
        <v>2344000</v>
      </c>
      <c r="K15" s="94">
        <v>12000</v>
      </c>
      <c r="L15" s="95"/>
      <c r="M15" s="95"/>
      <c r="N15" s="99" t="s">
        <v>27</v>
      </c>
    </row>
    <row r="16" spans="1:14" s="20" customFormat="1" ht="36" customHeight="1" thickBot="1">
      <c r="A16" s="118">
        <v>10</v>
      </c>
      <c r="B16" s="27" t="s">
        <v>125</v>
      </c>
      <c r="C16" s="156">
        <v>2706</v>
      </c>
      <c r="D16" s="76">
        <v>300000</v>
      </c>
      <c r="E16" s="76">
        <v>297294</v>
      </c>
      <c r="F16" s="76">
        <v>37294</v>
      </c>
      <c r="G16" s="76"/>
      <c r="H16" s="76"/>
      <c r="I16" s="76"/>
      <c r="J16" s="76">
        <v>250000</v>
      </c>
      <c r="K16" s="76">
        <v>10000</v>
      </c>
      <c r="L16" s="114"/>
      <c r="M16" s="114"/>
      <c r="N16" s="225" t="s">
        <v>34</v>
      </c>
    </row>
    <row r="17" spans="1:14" s="20" customFormat="1" ht="36" customHeight="1" thickBot="1">
      <c r="A17" s="118">
        <v>11</v>
      </c>
      <c r="B17" s="27" t="s">
        <v>26</v>
      </c>
      <c r="C17" s="156"/>
      <c r="D17" s="76">
        <v>150000</v>
      </c>
      <c r="E17" s="76">
        <v>150000</v>
      </c>
      <c r="F17" s="76"/>
      <c r="G17" s="114"/>
      <c r="H17" s="114"/>
      <c r="I17" s="114"/>
      <c r="J17" s="114">
        <v>130000</v>
      </c>
      <c r="K17" s="114">
        <v>20000</v>
      </c>
      <c r="L17" s="114"/>
      <c r="M17" s="114"/>
      <c r="N17" s="226"/>
    </row>
    <row r="18" spans="1:14" s="16" customFormat="1" ht="36.75" customHeight="1" thickBot="1">
      <c r="A18" s="119">
        <v>15</v>
      </c>
      <c r="B18" s="120" t="s">
        <v>22</v>
      </c>
      <c r="C18" s="143"/>
      <c r="D18" s="94">
        <v>123000</v>
      </c>
      <c r="E18" s="94">
        <v>123000</v>
      </c>
      <c r="F18" s="94">
        <v>21000</v>
      </c>
      <c r="G18" s="94"/>
      <c r="H18" s="94"/>
      <c r="I18" s="94"/>
      <c r="J18" s="94">
        <v>99000</v>
      </c>
      <c r="K18" s="94">
        <v>3000</v>
      </c>
      <c r="L18" s="95"/>
      <c r="M18" s="95"/>
      <c r="N18" s="39" t="s">
        <v>21</v>
      </c>
    </row>
    <row r="19" spans="1:14" s="16" customFormat="1" ht="36.75" customHeight="1" thickBot="1">
      <c r="A19" s="119">
        <v>17</v>
      </c>
      <c r="B19" s="120" t="s">
        <v>122</v>
      </c>
      <c r="C19" s="143"/>
      <c r="D19" s="94">
        <v>13000</v>
      </c>
      <c r="E19" s="94">
        <v>13000</v>
      </c>
      <c r="F19" s="94">
        <v>5000</v>
      </c>
      <c r="G19" s="94"/>
      <c r="H19" s="94"/>
      <c r="I19" s="94"/>
      <c r="J19" s="94"/>
      <c r="K19" s="94">
        <v>8000</v>
      </c>
      <c r="L19" s="95"/>
      <c r="M19" s="95"/>
      <c r="N19" s="39" t="s">
        <v>34</v>
      </c>
    </row>
    <row r="20" spans="1:14" s="16" customFormat="1" ht="36.75" customHeight="1" thickBot="1">
      <c r="A20" s="185">
        <v>19</v>
      </c>
      <c r="B20" s="186" t="s">
        <v>137</v>
      </c>
      <c r="C20" s="187"/>
      <c r="D20" s="188">
        <v>250000</v>
      </c>
      <c r="E20" s="188">
        <v>250000</v>
      </c>
      <c r="F20" s="188">
        <v>60000</v>
      </c>
      <c r="G20" s="188"/>
      <c r="H20" s="188"/>
      <c r="I20" s="188"/>
      <c r="J20" s="188">
        <v>190000</v>
      </c>
      <c r="K20" s="188">
        <v>0</v>
      </c>
      <c r="L20" s="189"/>
      <c r="M20" s="189"/>
      <c r="N20" s="99" t="s">
        <v>138</v>
      </c>
    </row>
    <row r="21" spans="1:14" s="20" customFormat="1" ht="48.75" customHeight="1" thickBot="1">
      <c r="A21" s="40">
        <v>12</v>
      </c>
      <c r="B21" s="171" t="s">
        <v>56</v>
      </c>
      <c r="C21" s="144"/>
      <c r="D21" s="58">
        <v>980000</v>
      </c>
      <c r="E21" s="58">
        <v>980000</v>
      </c>
      <c r="F21" s="58">
        <v>225000</v>
      </c>
      <c r="G21" s="58"/>
      <c r="H21" s="58"/>
      <c r="I21" s="58"/>
      <c r="J21" s="58">
        <v>740000</v>
      </c>
      <c r="K21" s="58">
        <v>15000</v>
      </c>
      <c r="L21" s="59"/>
      <c r="M21" s="59"/>
      <c r="N21" s="102" t="s">
        <v>41</v>
      </c>
    </row>
    <row r="22" spans="1:14" s="17" customFormat="1" ht="33" hidden="1" customHeight="1">
      <c r="A22" s="22" t="s">
        <v>42</v>
      </c>
      <c r="B22" s="23" t="s">
        <v>43</v>
      </c>
      <c r="C22" s="145"/>
      <c r="D22" s="48"/>
      <c r="E22" s="47">
        <v>0</v>
      </c>
      <c r="F22" s="47"/>
      <c r="G22" s="51"/>
      <c r="H22" s="51"/>
      <c r="I22" s="51"/>
      <c r="J22" s="51"/>
      <c r="K22" s="51"/>
      <c r="L22" s="51"/>
      <c r="M22" s="51"/>
      <c r="N22" s="227" t="s">
        <v>44</v>
      </c>
    </row>
    <row r="23" spans="1:14" s="17" customFormat="1" ht="44.45" hidden="1" customHeight="1" thickBot="1">
      <c r="A23" s="19" t="s">
        <v>45</v>
      </c>
      <c r="B23" s="33" t="s">
        <v>46</v>
      </c>
      <c r="C23" s="145"/>
      <c r="D23" s="48"/>
      <c r="E23" s="47">
        <v>0</v>
      </c>
      <c r="F23" s="55"/>
      <c r="G23" s="56"/>
      <c r="H23" s="56"/>
      <c r="I23" s="56"/>
      <c r="J23" s="56"/>
      <c r="K23" s="56"/>
      <c r="L23" s="57"/>
      <c r="M23" s="57"/>
      <c r="N23" s="228"/>
    </row>
    <row r="24" spans="1:14" s="17" customFormat="1" ht="61.5" thickBot="1">
      <c r="A24" s="18">
        <v>13</v>
      </c>
      <c r="B24" s="41" t="s">
        <v>120</v>
      </c>
      <c r="C24" s="167">
        <v>4812.68</v>
      </c>
      <c r="D24" s="168">
        <v>5300000</v>
      </c>
      <c r="E24" s="168">
        <v>5295187</v>
      </c>
      <c r="F24" s="169">
        <v>874</v>
      </c>
      <c r="G24" s="169"/>
      <c r="H24" s="169"/>
      <c r="I24" s="169"/>
      <c r="J24" s="169">
        <v>49126</v>
      </c>
      <c r="K24" s="169">
        <v>5245187</v>
      </c>
      <c r="L24" s="61"/>
      <c r="M24" s="61"/>
      <c r="N24" s="103" t="s">
        <v>47</v>
      </c>
    </row>
    <row r="25" spans="1:14" s="20" customFormat="1" ht="43.5" customHeight="1" thickBot="1">
      <c r="A25" s="18">
        <v>16</v>
      </c>
      <c r="B25" s="170" t="s">
        <v>57</v>
      </c>
      <c r="C25" s="144"/>
      <c r="D25" s="58">
        <v>2923000</v>
      </c>
      <c r="E25" s="58">
        <v>2923000</v>
      </c>
      <c r="F25" s="60">
        <v>2319882</v>
      </c>
      <c r="G25" s="60">
        <v>0</v>
      </c>
      <c r="H25" s="60">
        <v>0</v>
      </c>
      <c r="I25" s="60">
        <v>0</v>
      </c>
      <c r="J25" s="60">
        <v>593118</v>
      </c>
      <c r="K25" s="60">
        <v>10000</v>
      </c>
      <c r="L25" s="61"/>
      <c r="M25" s="61"/>
      <c r="N25" s="78" t="s">
        <v>21</v>
      </c>
    </row>
    <row r="26" spans="1:14" s="20" customFormat="1" ht="35.25" customHeight="1" thickBot="1">
      <c r="A26" s="87" t="s">
        <v>58</v>
      </c>
      <c r="B26" s="21" t="s">
        <v>66</v>
      </c>
      <c r="C26" s="146"/>
      <c r="D26" s="54">
        <v>16978</v>
      </c>
      <c r="E26" s="54">
        <v>16978</v>
      </c>
      <c r="F26" s="54">
        <v>0</v>
      </c>
      <c r="G26" s="54">
        <v>0</v>
      </c>
      <c r="H26" s="54">
        <v>0</v>
      </c>
      <c r="I26" s="54"/>
      <c r="J26" s="54">
        <v>16978</v>
      </c>
      <c r="K26" s="54">
        <v>0</v>
      </c>
      <c r="L26" s="54">
        <v>0</v>
      </c>
      <c r="M26" s="54">
        <v>0</v>
      </c>
      <c r="N26" s="222" t="s">
        <v>21</v>
      </c>
    </row>
    <row r="27" spans="1:14" s="20" customFormat="1" ht="35.25" customHeight="1" thickBot="1">
      <c r="A27" s="84" t="s">
        <v>67</v>
      </c>
      <c r="B27" s="79" t="s">
        <v>68</v>
      </c>
      <c r="C27" s="142"/>
      <c r="D27" s="53">
        <v>16978</v>
      </c>
      <c r="E27" s="53">
        <v>16978</v>
      </c>
      <c r="F27" s="53"/>
      <c r="G27" s="53"/>
      <c r="H27" s="53"/>
      <c r="I27" s="53"/>
      <c r="J27" s="53">
        <v>16978</v>
      </c>
      <c r="K27" s="53"/>
      <c r="L27" s="77"/>
      <c r="M27" s="88"/>
      <c r="N27" s="224"/>
    </row>
    <row r="28" spans="1:14" s="20" customFormat="1" ht="35.25" customHeight="1" thickBot="1">
      <c r="A28" s="87" t="s">
        <v>59</v>
      </c>
      <c r="B28" s="21" t="s">
        <v>69</v>
      </c>
      <c r="C28" s="146"/>
      <c r="D28" s="54">
        <v>485000</v>
      </c>
      <c r="E28" s="54">
        <v>485000</v>
      </c>
      <c r="F28" s="54">
        <v>457855</v>
      </c>
      <c r="G28" s="54">
        <v>0</v>
      </c>
      <c r="H28" s="54">
        <v>0</v>
      </c>
      <c r="I28" s="54"/>
      <c r="J28" s="54">
        <v>27145</v>
      </c>
      <c r="K28" s="54">
        <v>0</v>
      </c>
      <c r="L28" s="54">
        <v>0</v>
      </c>
      <c r="M28" s="54">
        <v>0</v>
      </c>
      <c r="N28" s="222" t="s">
        <v>21</v>
      </c>
    </row>
    <row r="29" spans="1:14" s="20" customFormat="1" ht="35.25" customHeight="1" thickBot="1">
      <c r="A29" s="92" t="s">
        <v>70</v>
      </c>
      <c r="B29" s="93" t="s">
        <v>71</v>
      </c>
      <c r="C29" s="143"/>
      <c r="D29" s="53">
        <v>485000</v>
      </c>
      <c r="E29" s="53">
        <v>485000</v>
      </c>
      <c r="F29" s="53">
        <v>457855</v>
      </c>
      <c r="G29" s="53"/>
      <c r="H29" s="53"/>
      <c r="I29" s="94"/>
      <c r="J29" s="53">
        <v>27145</v>
      </c>
      <c r="K29" s="53"/>
      <c r="L29" s="95"/>
      <c r="M29" s="96"/>
      <c r="N29" s="223"/>
    </row>
    <row r="30" spans="1:14" s="20" customFormat="1" ht="35.25" customHeight="1" thickBot="1">
      <c r="A30" s="87" t="s">
        <v>60</v>
      </c>
      <c r="B30" s="21" t="s">
        <v>72</v>
      </c>
      <c r="C30" s="146"/>
      <c r="D30" s="54">
        <v>32000</v>
      </c>
      <c r="E30" s="54">
        <v>32000</v>
      </c>
      <c r="F30" s="54">
        <v>0</v>
      </c>
      <c r="G30" s="54">
        <v>0</v>
      </c>
      <c r="H30" s="54">
        <v>0</v>
      </c>
      <c r="I30" s="54">
        <v>0</v>
      </c>
      <c r="J30" s="54">
        <v>32000</v>
      </c>
      <c r="K30" s="54">
        <v>0</v>
      </c>
      <c r="L30" s="54">
        <v>0</v>
      </c>
      <c r="M30" s="54">
        <v>0</v>
      </c>
      <c r="N30" s="91"/>
    </row>
    <row r="31" spans="1:14" s="20" customFormat="1" ht="35.25" customHeight="1">
      <c r="A31" s="86" t="s">
        <v>73</v>
      </c>
      <c r="B31" s="44" t="s">
        <v>74</v>
      </c>
      <c r="C31" s="147"/>
      <c r="D31" s="46">
        <v>10000</v>
      </c>
      <c r="E31" s="46">
        <v>10000</v>
      </c>
      <c r="F31" s="46"/>
      <c r="G31" s="46"/>
      <c r="H31" s="46"/>
      <c r="I31" s="46"/>
      <c r="J31" s="46">
        <v>10000</v>
      </c>
      <c r="K31" s="46"/>
      <c r="L31" s="66"/>
      <c r="M31" s="67"/>
      <c r="N31" s="100" t="s">
        <v>21</v>
      </c>
    </row>
    <row r="32" spans="1:14" s="20" customFormat="1" ht="31.5">
      <c r="A32" s="83" t="s">
        <v>75</v>
      </c>
      <c r="B32" s="43" t="s">
        <v>76</v>
      </c>
      <c r="C32" s="148"/>
      <c r="D32" s="47">
        <v>17000</v>
      </c>
      <c r="E32" s="47">
        <v>17000</v>
      </c>
      <c r="F32" s="47"/>
      <c r="G32" s="47"/>
      <c r="H32" s="47"/>
      <c r="I32" s="47"/>
      <c r="J32" s="47">
        <v>17000</v>
      </c>
      <c r="K32" s="47"/>
      <c r="L32" s="51"/>
      <c r="M32" s="68"/>
      <c r="N32" s="81" t="s">
        <v>35</v>
      </c>
    </row>
    <row r="33" spans="1:14" s="20" customFormat="1" ht="35.25" customHeight="1">
      <c r="A33" s="85" t="s">
        <v>77</v>
      </c>
      <c r="B33" s="45" t="s">
        <v>78</v>
      </c>
      <c r="C33" s="145"/>
      <c r="D33" s="47">
        <v>0</v>
      </c>
      <c r="E33" s="47">
        <v>0</v>
      </c>
      <c r="F33" s="47"/>
      <c r="G33" s="47"/>
      <c r="H33" s="47"/>
      <c r="I33" s="47"/>
      <c r="J33" s="47"/>
      <c r="K33" s="47"/>
      <c r="L33" s="51"/>
      <c r="M33" s="68"/>
      <c r="N33" s="81" t="s">
        <v>33</v>
      </c>
    </row>
    <row r="34" spans="1:14" s="20" customFormat="1" ht="35.25" customHeight="1" thickBot="1">
      <c r="A34" s="85" t="s">
        <v>139</v>
      </c>
      <c r="B34" s="45" t="s">
        <v>140</v>
      </c>
      <c r="C34" s="142"/>
      <c r="D34" s="53">
        <v>5000</v>
      </c>
      <c r="E34" s="53">
        <v>5000</v>
      </c>
      <c r="F34" s="53"/>
      <c r="G34" s="53"/>
      <c r="H34" s="53"/>
      <c r="I34" s="53"/>
      <c r="J34" s="53">
        <v>5000</v>
      </c>
      <c r="K34" s="53"/>
      <c r="L34" s="77"/>
      <c r="M34" s="77"/>
      <c r="N34" s="100" t="s">
        <v>138</v>
      </c>
    </row>
    <row r="35" spans="1:14" s="20" customFormat="1" ht="35.25" customHeight="1" thickBot="1">
      <c r="A35" s="87" t="s">
        <v>61</v>
      </c>
      <c r="B35" s="21" t="s">
        <v>64</v>
      </c>
      <c r="C35" s="146"/>
      <c r="D35" s="54">
        <v>37013</v>
      </c>
      <c r="E35" s="54">
        <v>37013</v>
      </c>
      <c r="F35" s="54">
        <v>37013</v>
      </c>
      <c r="G35" s="54">
        <v>0</v>
      </c>
      <c r="H35" s="54">
        <v>0</v>
      </c>
      <c r="I35" s="54"/>
      <c r="J35" s="54">
        <v>0</v>
      </c>
      <c r="K35" s="54">
        <v>0</v>
      </c>
      <c r="L35" s="54">
        <v>0</v>
      </c>
      <c r="M35" s="54">
        <v>0</v>
      </c>
      <c r="N35" s="222" t="s">
        <v>21</v>
      </c>
    </row>
    <row r="36" spans="1:14" s="20" customFormat="1" ht="35.25" customHeight="1" thickBot="1">
      <c r="A36" s="84" t="s">
        <v>79</v>
      </c>
      <c r="B36" s="79" t="s">
        <v>80</v>
      </c>
      <c r="C36" s="142"/>
      <c r="D36" s="53">
        <v>37013</v>
      </c>
      <c r="E36" s="53">
        <v>37013</v>
      </c>
      <c r="F36" s="53">
        <v>37013</v>
      </c>
      <c r="G36" s="53"/>
      <c r="H36" s="53"/>
      <c r="I36" s="53"/>
      <c r="J36" s="53"/>
      <c r="K36" s="53"/>
      <c r="L36" s="77"/>
      <c r="M36" s="88"/>
      <c r="N36" s="223"/>
    </row>
    <row r="37" spans="1:14" s="20" customFormat="1" ht="35.25" customHeight="1" thickBot="1">
      <c r="A37" s="87" t="s">
        <v>62</v>
      </c>
      <c r="B37" s="21" t="s">
        <v>81</v>
      </c>
      <c r="C37" s="146"/>
      <c r="D37" s="54">
        <v>526995</v>
      </c>
      <c r="E37" s="54">
        <v>526995</v>
      </c>
      <c r="F37" s="54">
        <v>0</v>
      </c>
      <c r="G37" s="54">
        <v>0</v>
      </c>
      <c r="H37" s="54">
        <v>0</v>
      </c>
      <c r="I37" s="54"/>
      <c r="J37" s="54">
        <v>516995</v>
      </c>
      <c r="K37" s="54">
        <v>10000</v>
      </c>
      <c r="L37" s="54">
        <v>0</v>
      </c>
      <c r="M37" s="54">
        <v>0</v>
      </c>
      <c r="N37" s="90"/>
    </row>
    <row r="38" spans="1:14" s="20" customFormat="1" ht="35.25" customHeight="1">
      <c r="A38" s="86" t="s">
        <v>82</v>
      </c>
      <c r="B38" s="44" t="s">
        <v>83</v>
      </c>
      <c r="C38" s="147"/>
      <c r="D38" s="46">
        <v>145305</v>
      </c>
      <c r="E38" s="46">
        <v>145305</v>
      </c>
      <c r="F38" s="46"/>
      <c r="G38" s="46"/>
      <c r="H38" s="46"/>
      <c r="I38" s="46"/>
      <c r="J38" s="46">
        <v>135305</v>
      </c>
      <c r="K38" s="46">
        <v>10000</v>
      </c>
      <c r="L38" s="66"/>
      <c r="M38" s="67"/>
      <c r="N38" s="100" t="s">
        <v>21</v>
      </c>
    </row>
    <row r="39" spans="1:14" s="20" customFormat="1" ht="31.5">
      <c r="A39" s="83" t="s">
        <v>84</v>
      </c>
      <c r="B39" s="43" t="s">
        <v>85</v>
      </c>
      <c r="C39" s="148"/>
      <c r="D39" s="46">
        <v>0</v>
      </c>
      <c r="E39" s="47">
        <v>0</v>
      </c>
      <c r="F39" s="47"/>
      <c r="G39" s="47"/>
      <c r="H39" s="47"/>
      <c r="I39" s="47"/>
      <c r="J39" s="47"/>
      <c r="K39" s="47"/>
      <c r="L39" s="51"/>
      <c r="M39" s="68"/>
      <c r="N39" s="81" t="s">
        <v>35</v>
      </c>
    </row>
    <row r="40" spans="1:14" s="20" customFormat="1" ht="35.25" customHeight="1">
      <c r="A40" s="83" t="s">
        <v>86</v>
      </c>
      <c r="B40" s="43" t="s">
        <v>87</v>
      </c>
      <c r="C40" s="148"/>
      <c r="D40" s="47">
        <v>375000</v>
      </c>
      <c r="E40" s="47">
        <v>375000</v>
      </c>
      <c r="F40" s="47"/>
      <c r="G40" s="47"/>
      <c r="H40" s="47"/>
      <c r="I40" s="47"/>
      <c r="J40" s="47">
        <v>375000</v>
      </c>
      <c r="K40" s="47"/>
      <c r="L40" s="51"/>
      <c r="M40" s="68"/>
      <c r="N40" s="81" t="s">
        <v>2</v>
      </c>
    </row>
    <row r="41" spans="1:14" s="20" customFormat="1" ht="35.25" customHeight="1" thickBot="1">
      <c r="A41" s="85" t="s">
        <v>88</v>
      </c>
      <c r="B41" s="45" t="s">
        <v>89</v>
      </c>
      <c r="C41" s="149"/>
      <c r="D41" s="73">
        <v>6690</v>
      </c>
      <c r="E41" s="73">
        <v>6690</v>
      </c>
      <c r="F41" s="73"/>
      <c r="G41" s="73"/>
      <c r="H41" s="73"/>
      <c r="I41" s="73"/>
      <c r="J41" s="73">
        <v>6690</v>
      </c>
      <c r="K41" s="73"/>
      <c r="L41" s="74"/>
      <c r="M41" s="75"/>
      <c r="N41" s="98" t="s">
        <v>27</v>
      </c>
    </row>
    <row r="42" spans="1:14" s="20" customFormat="1" ht="35.25" customHeight="1" thickBot="1">
      <c r="A42" s="87" t="s">
        <v>63</v>
      </c>
      <c r="B42" s="21" t="s">
        <v>65</v>
      </c>
      <c r="C42" s="146"/>
      <c r="D42" s="54">
        <v>1825014</v>
      </c>
      <c r="E42" s="54">
        <v>1825014</v>
      </c>
      <c r="F42" s="54">
        <v>1825014</v>
      </c>
      <c r="G42" s="54">
        <v>0</v>
      </c>
      <c r="H42" s="54">
        <v>0</v>
      </c>
      <c r="I42" s="54"/>
      <c r="J42" s="54">
        <v>0</v>
      </c>
      <c r="K42" s="54">
        <v>0</v>
      </c>
      <c r="L42" s="54">
        <v>0</v>
      </c>
      <c r="M42" s="54">
        <v>0</v>
      </c>
      <c r="N42" s="234" t="s">
        <v>34</v>
      </c>
    </row>
    <row r="43" spans="1:14" s="20" customFormat="1" ht="35.25" customHeight="1">
      <c r="A43" s="86" t="s">
        <v>90</v>
      </c>
      <c r="B43" s="44" t="s">
        <v>91</v>
      </c>
      <c r="C43" s="147"/>
      <c r="D43" s="46">
        <v>993514</v>
      </c>
      <c r="E43" s="47">
        <v>993514</v>
      </c>
      <c r="F43" s="46">
        <v>993514</v>
      </c>
      <c r="G43" s="47"/>
      <c r="H43" s="46"/>
      <c r="I43" s="46"/>
      <c r="J43" s="46"/>
      <c r="K43" s="46"/>
      <c r="L43" s="66"/>
      <c r="M43" s="67"/>
      <c r="N43" s="234"/>
    </row>
    <row r="44" spans="1:14" s="20" customFormat="1" ht="35.25" customHeight="1">
      <c r="A44" s="83" t="s">
        <v>92</v>
      </c>
      <c r="B44" s="43" t="s">
        <v>93</v>
      </c>
      <c r="C44" s="148"/>
      <c r="D44" s="47">
        <v>126000</v>
      </c>
      <c r="E44" s="47">
        <v>126000</v>
      </c>
      <c r="F44" s="46">
        <v>126000</v>
      </c>
      <c r="G44" s="47"/>
      <c r="H44" s="46"/>
      <c r="I44" s="47"/>
      <c r="J44" s="47"/>
      <c r="K44" s="47"/>
      <c r="L44" s="51"/>
      <c r="M44" s="68"/>
      <c r="N44" s="234"/>
    </row>
    <row r="45" spans="1:14" s="20" customFormat="1" ht="35.25" customHeight="1">
      <c r="A45" s="83" t="s">
        <v>94</v>
      </c>
      <c r="B45" s="43" t="s">
        <v>95</v>
      </c>
      <c r="C45" s="148"/>
      <c r="D45" s="47">
        <v>197200</v>
      </c>
      <c r="E45" s="47">
        <v>197200</v>
      </c>
      <c r="F45" s="46">
        <v>197200</v>
      </c>
      <c r="G45" s="47"/>
      <c r="H45" s="46"/>
      <c r="I45" s="47"/>
      <c r="J45" s="47"/>
      <c r="K45" s="47"/>
      <c r="L45" s="51"/>
      <c r="M45" s="68"/>
      <c r="N45" s="234"/>
    </row>
    <row r="46" spans="1:14" s="20" customFormat="1" ht="35.25" customHeight="1">
      <c r="A46" s="83" t="s">
        <v>96</v>
      </c>
      <c r="B46" s="43" t="s">
        <v>97</v>
      </c>
      <c r="C46" s="148"/>
      <c r="D46" s="47">
        <v>139850</v>
      </c>
      <c r="E46" s="47">
        <v>139850</v>
      </c>
      <c r="F46" s="46">
        <v>139850</v>
      </c>
      <c r="G46" s="47"/>
      <c r="H46" s="46"/>
      <c r="I46" s="47"/>
      <c r="J46" s="47"/>
      <c r="K46" s="47"/>
      <c r="L46" s="51"/>
      <c r="M46" s="68"/>
      <c r="N46" s="234"/>
    </row>
    <row r="47" spans="1:14" s="20" customFormat="1" ht="35.25" customHeight="1">
      <c r="A47" s="83" t="s">
        <v>98</v>
      </c>
      <c r="B47" s="43" t="s">
        <v>99</v>
      </c>
      <c r="C47" s="148"/>
      <c r="D47" s="47">
        <v>84000</v>
      </c>
      <c r="E47" s="47">
        <v>84000</v>
      </c>
      <c r="F47" s="46">
        <v>84000</v>
      </c>
      <c r="G47" s="47"/>
      <c r="H47" s="46"/>
      <c r="I47" s="47"/>
      <c r="J47" s="47"/>
      <c r="K47" s="47"/>
      <c r="L47" s="51"/>
      <c r="M47" s="68"/>
      <c r="N47" s="234"/>
    </row>
    <row r="48" spans="1:14" s="20" customFormat="1" ht="35.25" customHeight="1">
      <c r="A48" s="83" t="s">
        <v>100</v>
      </c>
      <c r="B48" s="43" t="s">
        <v>101</v>
      </c>
      <c r="C48" s="148"/>
      <c r="D48" s="47">
        <v>30000</v>
      </c>
      <c r="E48" s="47">
        <v>30000</v>
      </c>
      <c r="F48" s="46">
        <v>30000</v>
      </c>
      <c r="G48" s="47"/>
      <c r="H48" s="46"/>
      <c r="I48" s="47"/>
      <c r="J48" s="47"/>
      <c r="K48" s="47"/>
      <c r="L48" s="51"/>
      <c r="M48" s="68"/>
      <c r="N48" s="234"/>
    </row>
    <row r="49" spans="1:14" s="20" customFormat="1" ht="35.25" customHeight="1">
      <c r="A49" s="83" t="s">
        <v>102</v>
      </c>
      <c r="B49" s="43" t="s">
        <v>103</v>
      </c>
      <c r="C49" s="148"/>
      <c r="D49" s="47">
        <v>60000</v>
      </c>
      <c r="E49" s="47">
        <v>60000</v>
      </c>
      <c r="F49" s="46">
        <v>60000</v>
      </c>
      <c r="G49" s="47"/>
      <c r="H49" s="46"/>
      <c r="I49" s="47"/>
      <c r="J49" s="47"/>
      <c r="K49" s="47"/>
      <c r="L49" s="51"/>
      <c r="M49" s="68"/>
      <c r="N49" s="234"/>
    </row>
    <row r="50" spans="1:14" s="20" customFormat="1" ht="35.25" customHeight="1">
      <c r="A50" s="83" t="s">
        <v>104</v>
      </c>
      <c r="B50" s="43" t="s">
        <v>105</v>
      </c>
      <c r="C50" s="148"/>
      <c r="D50" s="47">
        <v>30000</v>
      </c>
      <c r="E50" s="47">
        <v>30000</v>
      </c>
      <c r="F50" s="46">
        <v>30000</v>
      </c>
      <c r="G50" s="47"/>
      <c r="H50" s="46"/>
      <c r="I50" s="47"/>
      <c r="J50" s="47"/>
      <c r="K50" s="47"/>
      <c r="L50" s="51"/>
      <c r="M50" s="68"/>
      <c r="N50" s="234"/>
    </row>
    <row r="51" spans="1:14" s="20" customFormat="1" ht="35.25" customHeight="1">
      <c r="A51" s="83" t="s">
        <v>107</v>
      </c>
      <c r="B51" s="43" t="s">
        <v>142</v>
      </c>
      <c r="C51" s="148"/>
      <c r="D51" s="47">
        <v>85250</v>
      </c>
      <c r="E51" s="47">
        <v>85250</v>
      </c>
      <c r="F51" s="47">
        <v>85250</v>
      </c>
      <c r="G51" s="47"/>
      <c r="H51" s="47"/>
      <c r="I51" s="47"/>
      <c r="J51" s="47"/>
      <c r="K51" s="47"/>
      <c r="L51" s="51"/>
      <c r="M51" s="68"/>
      <c r="N51" s="234"/>
    </row>
    <row r="52" spans="1:14" s="20" customFormat="1" ht="35.25" customHeight="1" thickBot="1">
      <c r="A52" s="84" t="s">
        <v>141</v>
      </c>
      <c r="B52" s="79" t="s">
        <v>106</v>
      </c>
      <c r="C52" s="142"/>
      <c r="D52" s="53">
        <v>79200</v>
      </c>
      <c r="E52" s="53">
        <v>79200</v>
      </c>
      <c r="F52" s="53">
        <v>79200</v>
      </c>
      <c r="G52" s="53"/>
      <c r="H52" s="53"/>
      <c r="I52" s="53"/>
      <c r="J52" s="53"/>
      <c r="K52" s="53"/>
      <c r="L52" s="77"/>
      <c r="M52" s="77"/>
      <c r="N52" s="226"/>
    </row>
    <row r="53" spans="1:14" s="16" customFormat="1" ht="51" customHeight="1" thickBot="1">
      <c r="A53" s="14" t="s">
        <v>135</v>
      </c>
      <c r="B53" s="41" t="s">
        <v>136</v>
      </c>
      <c r="C53" s="150"/>
      <c r="D53" s="60">
        <v>11971000</v>
      </c>
      <c r="E53" s="60">
        <v>11971000</v>
      </c>
      <c r="F53" s="60"/>
      <c r="G53" s="60"/>
      <c r="H53" s="60"/>
      <c r="I53" s="60"/>
      <c r="J53" s="60">
        <v>11971000</v>
      </c>
      <c r="K53" s="60"/>
      <c r="L53" s="61"/>
      <c r="M53" s="61"/>
      <c r="N53" s="184" t="s">
        <v>21</v>
      </c>
    </row>
    <row r="54" spans="1:14" s="16" customFormat="1" ht="52.5" customHeight="1" thickBot="1">
      <c r="A54" s="14">
        <v>14</v>
      </c>
      <c r="B54" s="41" t="s">
        <v>25</v>
      </c>
      <c r="C54" s="150"/>
      <c r="D54" s="60">
        <v>2784000</v>
      </c>
      <c r="E54" s="60"/>
      <c r="F54" s="60">
        <v>0</v>
      </c>
      <c r="G54" s="60">
        <v>0</v>
      </c>
      <c r="H54" s="60">
        <v>0</v>
      </c>
      <c r="I54" s="60">
        <v>0</v>
      </c>
      <c r="J54" s="60">
        <v>0</v>
      </c>
      <c r="K54" s="60">
        <v>0</v>
      </c>
      <c r="L54" s="61">
        <v>2784000</v>
      </c>
      <c r="M54" s="61">
        <v>0</v>
      </c>
      <c r="N54" s="89" t="s">
        <v>34</v>
      </c>
    </row>
    <row r="55" spans="1:14" s="13" customFormat="1" ht="48" customHeight="1">
      <c r="A55" s="235" t="s">
        <v>24</v>
      </c>
      <c r="B55" s="181" t="s">
        <v>133</v>
      </c>
      <c r="C55" s="151"/>
      <c r="D55" s="76">
        <v>2384000</v>
      </c>
      <c r="E55" s="76"/>
      <c r="F55" s="69"/>
      <c r="G55" s="70"/>
      <c r="H55" s="70"/>
      <c r="I55" s="70"/>
      <c r="J55" s="70"/>
      <c r="K55" s="70"/>
      <c r="L55" s="70">
        <v>2384000</v>
      </c>
      <c r="M55" s="70"/>
      <c r="N55" s="231"/>
    </row>
    <row r="56" spans="1:14" s="13" customFormat="1" ht="48" hidden="1" customHeight="1">
      <c r="A56" s="236"/>
      <c r="B56" s="182" t="s">
        <v>132</v>
      </c>
      <c r="C56" s="152"/>
      <c r="D56" s="46"/>
      <c r="E56" s="46"/>
      <c r="F56" s="135"/>
      <c r="G56" s="136"/>
      <c r="H56" s="136"/>
      <c r="I56" s="136"/>
      <c r="J56" s="136"/>
      <c r="K56" s="136"/>
      <c r="L56" s="136"/>
      <c r="M56" s="136"/>
      <c r="N56" s="232"/>
    </row>
    <row r="57" spans="1:14" s="13" customFormat="1" ht="48" customHeight="1" thickBot="1">
      <c r="A57" s="82" t="s">
        <v>23</v>
      </c>
      <c r="B57" s="183" t="s">
        <v>143</v>
      </c>
      <c r="C57" s="153"/>
      <c r="D57" s="47">
        <v>400000</v>
      </c>
      <c r="E57" s="47"/>
      <c r="F57" s="48"/>
      <c r="G57" s="71"/>
      <c r="H57" s="71"/>
      <c r="I57" s="71"/>
      <c r="J57" s="71"/>
      <c r="K57" s="71"/>
      <c r="L57" s="71">
        <v>400000</v>
      </c>
      <c r="M57" s="72"/>
      <c r="N57" s="232"/>
    </row>
    <row r="58" spans="1:14" s="13" customFormat="1" ht="48" hidden="1" customHeight="1" thickBot="1">
      <c r="A58" s="15" t="s">
        <v>23</v>
      </c>
      <c r="B58" s="180" t="s">
        <v>119</v>
      </c>
      <c r="C58" s="154"/>
      <c r="D58" s="62">
        <v>0</v>
      </c>
      <c r="E58" s="53"/>
      <c r="F58" s="52"/>
      <c r="G58" s="63"/>
      <c r="H58" s="63"/>
      <c r="I58" s="63"/>
      <c r="J58" s="63"/>
      <c r="K58" s="63"/>
      <c r="L58" s="63">
        <v>0</v>
      </c>
      <c r="M58" s="63"/>
      <c r="N58" s="233"/>
    </row>
    <row r="59" spans="1:14" s="12" customFormat="1" ht="56.25" customHeight="1" thickBot="1">
      <c r="A59" s="229" t="s">
        <v>55</v>
      </c>
      <c r="B59" s="230"/>
      <c r="C59" s="155">
        <v>1154078.08</v>
      </c>
      <c r="D59" s="64">
        <v>47567000</v>
      </c>
      <c r="E59" s="64">
        <v>44845143</v>
      </c>
      <c r="F59" s="64">
        <v>18951528</v>
      </c>
      <c r="G59" s="64">
        <v>0</v>
      </c>
      <c r="H59" s="64">
        <v>0</v>
      </c>
      <c r="I59" s="64">
        <v>0</v>
      </c>
      <c r="J59" s="64">
        <v>19903154</v>
      </c>
      <c r="K59" s="64">
        <v>5990461</v>
      </c>
      <c r="L59" s="65">
        <v>2784000</v>
      </c>
      <c r="M59" s="65">
        <v>1216222</v>
      </c>
      <c r="N59" s="34"/>
    </row>
    <row r="60" spans="1:14" s="12" customFormat="1" ht="56.25" customHeight="1">
      <c r="A60" s="35"/>
      <c r="B60" s="16" t="s">
        <v>220</v>
      </c>
      <c r="C60" s="35"/>
      <c r="D60" s="176"/>
      <c r="E60" s="35"/>
      <c r="F60" s="35"/>
      <c r="G60" s="35"/>
      <c r="H60" s="35"/>
      <c r="I60" s="35"/>
      <c r="J60" s="35"/>
      <c r="K60" s="35"/>
      <c r="L60" s="38"/>
      <c r="M60" s="36"/>
      <c r="N60" s="37"/>
    </row>
  </sheetData>
  <mergeCells count="23">
    <mergeCell ref="N7:N8"/>
    <mergeCell ref="N9:N12"/>
    <mergeCell ref="N16:N17"/>
    <mergeCell ref="N22:N23"/>
    <mergeCell ref="A59:B59"/>
    <mergeCell ref="N55:N58"/>
    <mergeCell ref="N26:N27"/>
    <mergeCell ref="N28:N29"/>
    <mergeCell ref="N35:N36"/>
    <mergeCell ref="N42:N52"/>
    <mergeCell ref="A55:A56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</mergeCells>
  <phoneticPr fontId="30" type="noConversion"/>
  <printOptions horizontalCentered="1"/>
  <pageMargins left="0" right="0" top="0.31496062992125984" bottom="0" header="0" footer="0"/>
  <pageSetup paperSize="9" scale="45" orientation="landscape" cellComments="asDisplayed" r:id="rId1"/>
  <rowBreaks count="1" manualBreakCount="1">
    <brk id="34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EE45-4017-4183-A691-731406729EF0}">
  <dimension ref="A1:V52"/>
  <sheetViews>
    <sheetView topLeftCell="J1" zoomScale="78" zoomScaleNormal="78" zoomScaleSheetLayoutView="57" workbookViewId="0">
      <selection activeCell="B27" sqref="B27"/>
    </sheetView>
  </sheetViews>
  <sheetFormatPr defaultRowHeight="15"/>
  <cols>
    <col min="1" max="1" width="20.7109375" style="237" customWidth="1"/>
    <col min="2" max="2" width="73.140625" style="238" customWidth="1"/>
    <col min="3" max="3" width="38" style="238" bestFit="1" customWidth="1"/>
    <col min="4" max="5" width="36.28515625" style="238" bestFit="1" customWidth="1"/>
    <col min="6" max="6" width="27.140625" style="238" bestFit="1" customWidth="1"/>
    <col min="7" max="7" width="27.85546875" style="238" customWidth="1"/>
    <col min="8" max="8" width="27.140625" style="238" bestFit="1" customWidth="1"/>
    <col min="9" max="9" width="23.7109375" style="238" customWidth="1"/>
    <col min="10" max="10" width="27.140625" style="238" bestFit="1" customWidth="1"/>
    <col min="11" max="11" width="32.85546875" style="239" bestFit="1" customWidth="1"/>
    <col min="12" max="12" width="20.42578125" style="239" hidden="1" customWidth="1"/>
    <col min="13" max="13" width="22.7109375" style="240" customWidth="1"/>
    <col min="14" max="14" width="29.42578125" style="239" bestFit="1" customWidth="1"/>
    <col min="15" max="15" width="28.85546875" style="239" customWidth="1"/>
    <col min="16" max="16" width="27.140625" style="401" bestFit="1" customWidth="1"/>
    <col min="17" max="17" width="27.140625" style="401" customWidth="1"/>
    <col min="18" max="18" width="30" style="238" customWidth="1"/>
    <col min="19" max="19" width="25.5703125" style="238" customWidth="1"/>
    <col min="20" max="20" width="28.42578125" style="238" bestFit="1" customWidth="1"/>
    <col min="21" max="21" width="32" style="238" hidden="1" customWidth="1"/>
    <col min="22" max="22" width="34.85546875" style="238" customWidth="1"/>
    <col min="23" max="16384" width="9.140625" style="238"/>
  </cols>
  <sheetData>
    <row r="1" spans="1:22" ht="27" customHeight="1">
      <c r="P1" s="241" t="s">
        <v>222</v>
      </c>
      <c r="Q1" s="241"/>
      <c r="R1" s="241"/>
      <c r="S1" s="241"/>
      <c r="T1" s="241"/>
      <c r="U1" s="241"/>
      <c r="V1" s="241"/>
    </row>
    <row r="2" spans="1:22" ht="27" customHeight="1">
      <c r="P2" s="241" t="s">
        <v>151</v>
      </c>
      <c r="Q2" s="241"/>
      <c r="R2" s="241"/>
      <c r="S2" s="241"/>
      <c r="T2" s="241"/>
      <c r="U2" s="241"/>
      <c r="V2" s="241"/>
    </row>
    <row r="3" spans="1:22" ht="129.75" customHeight="1" thickBot="1">
      <c r="A3" s="243" t="s">
        <v>152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</row>
    <row r="4" spans="1:22" s="258" customFormat="1" ht="88.5" customHeight="1">
      <c r="A4" s="244" t="s">
        <v>153</v>
      </c>
      <c r="B4" s="245" t="s">
        <v>0</v>
      </c>
      <c r="C4" s="246" t="s">
        <v>154</v>
      </c>
      <c r="D4" s="246"/>
      <c r="E4" s="246"/>
      <c r="F4" s="247" t="s">
        <v>155</v>
      </c>
      <c r="G4" s="248" t="s">
        <v>17</v>
      </c>
      <c r="H4" s="249"/>
      <c r="I4" s="250" t="s">
        <v>156</v>
      </c>
      <c r="J4" s="247" t="s">
        <v>157</v>
      </c>
      <c r="K4" s="251" t="s">
        <v>17</v>
      </c>
      <c r="L4" s="251"/>
      <c r="M4" s="251"/>
      <c r="N4" s="251"/>
      <c r="O4" s="252"/>
      <c r="P4" s="253" t="s">
        <v>158</v>
      </c>
      <c r="Q4" s="254" t="s">
        <v>159</v>
      </c>
      <c r="R4" s="255" t="s">
        <v>160</v>
      </c>
      <c r="S4" s="255"/>
      <c r="T4" s="255"/>
      <c r="U4" s="256" t="s">
        <v>161</v>
      </c>
      <c r="V4" s="257" t="s">
        <v>1</v>
      </c>
    </row>
    <row r="5" spans="1:22" s="272" customFormat="1" ht="105.75" customHeight="1" thickBot="1">
      <c r="A5" s="259"/>
      <c r="B5" s="260"/>
      <c r="C5" s="261" t="s">
        <v>162</v>
      </c>
      <c r="D5" s="261" t="s">
        <v>163</v>
      </c>
      <c r="E5" s="261" t="s">
        <v>164</v>
      </c>
      <c r="F5" s="262"/>
      <c r="G5" s="263" t="s">
        <v>165</v>
      </c>
      <c r="H5" s="261" t="s">
        <v>166</v>
      </c>
      <c r="I5" s="264"/>
      <c r="J5" s="262"/>
      <c r="K5" s="265" t="s">
        <v>167</v>
      </c>
      <c r="L5" s="266" t="s">
        <v>168</v>
      </c>
      <c r="M5" s="267" t="s">
        <v>169</v>
      </c>
      <c r="N5" s="266" t="s">
        <v>170</v>
      </c>
      <c r="O5" s="266" t="s">
        <v>171</v>
      </c>
      <c r="P5" s="268"/>
      <c r="Q5" s="269"/>
      <c r="R5" s="261" t="s">
        <v>162</v>
      </c>
      <c r="S5" s="261" t="s">
        <v>163</v>
      </c>
      <c r="T5" s="261" t="s">
        <v>164</v>
      </c>
      <c r="U5" s="270"/>
      <c r="V5" s="271"/>
    </row>
    <row r="6" spans="1:22" s="275" customFormat="1" ht="60.75" thickBot="1">
      <c r="A6" s="409" t="s">
        <v>4</v>
      </c>
      <c r="B6" s="410" t="s">
        <v>172</v>
      </c>
      <c r="C6" s="411">
        <v>8524595</v>
      </c>
      <c r="D6" s="411">
        <v>0</v>
      </c>
      <c r="E6" s="411">
        <v>0</v>
      </c>
      <c r="F6" s="412">
        <v>22007606</v>
      </c>
      <c r="G6" s="412">
        <v>8890806</v>
      </c>
      <c r="H6" s="412">
        <v>13116800</v>
      </c>
      <c r="I6" s="412"/>
      <c r="J6" s="412">
        <v>22401754</v>
      </c>
      <c r="K6" s="412">
        <v>9000</v>
      </c>
      <c r="L6" s="412">
        <v>0</v>
      </c>
      <c r="M6" s="412">
        <v>0</v>
      </c>
      <c r="N6" s="412">
        <v>10038606</v>
      </c>
      <c r="O6" s="412">
        <v>12354148</v>
      </c>
      <c r="P6" s="412"/>
      <c r="Q6" s="412">
        <v>0</v>
      </c>
      <c r="R6" s="413">
        <v>-300000</v>
      </c>
      <c r="S6" s="412">
        <v>0</v>
      </c>
      <c r="T6" s="412">
        <v>0</v>
      </c>
      <c r="U6" s="273">
        <f>SUM(U7:U8)</f>
        <v>0</v>
      </c>
      <c r="V6" s="274"/>
    </row>
    <row r="7" spans="1:22" s="258" customFormat="1" ht="54" customHeight="1" thickBot="1">
      <c r="A7" s="290" t="s">
        <v>173</v>
      </c>
      <c r="B7" s="277" t="s">
        <v>174</v>
      </c>
      <c r="C7" s="291">
        <v>8430446.3000000007</v>
      </c>
      <c r="D7" s="291"/>
      <c r="E7" s="291"/>
      <c r="F7" s="284">
        <v>8890806</v>
      </c>
      <c r="G7" s="283">
        <v>8890806</v>
      </c>
      <c r="H7" s="283"/>
      <c r="I7" s="283"/>
      <c r="J7" s="284">
        <v>8890806</v>
      </c>
      <c r="K7" s="288"/>
      <c r="L7" s="288"/>
      <c r="M7" s="286"/>
      <c r="N7" s="285">
        <v>8890806</v>
      </c>
      <c r="O7" s="285"/>
      <c r="P7" s="285"/>
      <c r="Q7" s="285"/>
      <c r="R7" s="282"/>
      <c r="S7" s="283"/>
      <c r="T7" s="283"/>
      <c r="U7" s="289"/>
      <c r="V7" s="292" t="s">
        <v>175</v>
      </c>
    </row>
    <row r="8" spans="1:22" s="258" customFormat="1" ht="54" customHeight="1">
      <c r="A8" s="290" t="s">
        <v>176</v>
      </c>
      <c r="B8" s="277" t="s">
        <v>177</v>
      </c>
      <c r="C8" s="291">
        <v>94148.7</v>
      </c>
      <c r="D8" s="291"/>
      <c r="E8" s="291"/>
      <c r="F8" s="284">
        <v>0</v>
      </c>
      <c r="G8" s="283"/>
      <c r="H8" s="283"/>
      <c r="I8" s="283"/>
      <c r="J8" s="284">
        <v>94148</v>
      </c>
      <c r="K8" s="285">
        <v>9000</v>
      </c>
      <c r="L8" s="285"/>
      <c r="M8" s="286"/>
      <c r="N8" s="285"/>
      <c r="O8" s="285">
        <v>85148</v>
      </c>
      <c r="P8" s="285"/>
      <c r="Q8" s="285"/>
      <c r="R8" s="293"/>
      <c r="S8" s="283"/>
      <c r="T8" s="283"/>
      <c r="U8" s="289"/>
      <c r="V8" s="294" t="s">
        <v>33</v>
      </c>
    </row>
    <row r="9" spans="1:22" s="258" customFormat="1" ht="54" customHeight="1" thickBot="1">
      <c r="A9" s="290" t="s">
        <v>178</v>
      </c>
      <c r="B9" s="295" t="s">
        <v>179</v>
      </c>
      <c r="C9" s="296"/>
      <c r="D9" s="296"/>
      <c r="E9" s="296"/>
      <c r="F9" s="284">
        <v>13116800</v>
      </c>
      <c r="G9" s="297"/>
      <c r="H9" s="297">
        <v>13116800</v>
      </c>
      <c r="I9" s="297"/>
      <c r="J9" s="284">
        <v>13416800</v>
      </c>
      <c r="K9" s="298"/>
      <c r="L9" s="298"/>
      <c r="M9" s="299"/>
      <c r="N9" s="298">
        <v>1147800</v>
      </c>
      <c r="O9" s="298">
        <v>12269000</v>
      </c>
      <c r="P9" s="298"/>
      <c r="Q9" s="298"/>
      <c r="R9" s="293">
        <v>-300000</v>
      </c>
      <c r="S9" s="297"/>
      <c r="T9" s="297"/>
      <c r="U9" s="300"/>
      <c r="V9" s="301"/>
    </row>
    <row r="10" spans="1:22" s="305" customFormat="1" ht="60.75" thickBot="1">
      <c r="A10" s="414" t="s">
        <v>5</v>
      </c>
      <c r="B10" s="415" t="s">
        <v>180</v>
      </c>
      <c r="C10" s="416">
        <v>0</v>
      </c>
      <c r="D10" s="416">
        <v>149177.13</v>
      </c>
      <c r="E10" s="416">
        <v>662.07</v>
      </c>
      <c r="F10" s="417">
        <v>153754</v>
      </c>
      <c r="G10" s="417">
        <v>153754</v>
      </c>
      <c r="H10" s="417"/>
      <c r="I10" s="417"/>
      <c r="J10" s="417">
        <v>422030</v>
      </c>
      <c r="K10" s="417"/>
      <c r="L10" s="417"/>
      <c r="M10" s="417"/>
      <c r="N10" s="417">
        <v>422030</v>
      </c>
      <c r="O10" s="417"/>
      <c r="P10" s="417"/>
      <c r="Q10" s="417"/>
      <c r="R10" s="418">
        <v>-119761</v>
      </c>
      <c r="S10" s="417">
        <v>0</v>
      </c>
      <c r="T10" s="417"/>
      <c r="U10" s="303">
        <f>U11+U12</f>
        <v>256920</v>
      </c>
      <c r="V10" s="304"/>
    </row>
    <row r="11" spans="1:22" s="258" customFormat="1" ht="45.75" customHeight="1">
      <c r="A11" s="306" t="s">
        <v>181</v>
      </c>
      <c r="B11" s="307" t="s">
        <v>182</v>
      </c>
      <c r="C11" s="308"/>
      <c r="D11" s="308">
        <v>149177.13</v>
      </c>
      <c r="E11" s="308">
        <v>662.07</v>
      </c>
      <c r="F11" s="278">
        <v>153754</v>
      </c>
      <c r="G11" s="279">
        <v>153754</v>
      </c>
      <c r="H11" s="279"/>
      <c r="I11" s="279"/>
      <c r="J11" s="278">
        <v>422030</v>
      </c>
      <c r="K11" s="309"/>
      <c r="L11" s="309"/>
      <c r="M11" s="310"/>
      <c r="N11" s="311">
        <v>422030</v>
      </c>
      <c r="O11" s="309"/>
      <c r="P11" s="280"/>
      <c r="Q11" s="280"/>
      <c r="R11" s="312">
        <v>-119761</v>
      </c>
      <c r="S11" s="279"/>
      <c r="T11" s="279"/>
      <c r="U11" s="313">
        <v>256920</v>
      </c>
      <c r="V11" s="314" t="s">
        <v>183</v>
      </c>
    </row>
    <row r="12" spans="1:22" s="258" customFormat="1" ht="60.75" thickBot="1">
      <c r="A12" s="315" t="s">
        <v>184</v>
      </c>
      <c r="B12" s="316" t="s">
        <v>185</v>
      </c>
      <c r="C12" s="317"/>
      <c r="D12" s="317"/>
      <c r="E12" s="317"/>
      <c r="F12" s="318">
        <v>0</v>
      </c>
      <c r="G12" s="319"/>
      <c r="H12" s="319"/>
      <c r="I12" s="319"/>
      <c r="J12" s="318">
        <v>0</v>
      </c>
      <c r="K12" s="320"/>
      <c r="L12" s="320"/>
      <c r="M12" s="321"/>
      <c r="N12" s="322"/>
      <c r="O12" s="320"/>
      <c r="P12" s="323"/>
      <c r="Q12" s="323"/>
      <c r="R12" s="312">
        <v>0</v>
      </c>
      <c r="S12" s="319"/>
      <c r="T12" s="319"/>
      <c r="U12" s="324">
        <f>-R12</f>
        <v>0</v>
      </c>
      <c r="V12" s="325"/>
    </row>
    <row r="13" spans="1:22" s="275" customFormat="1" ht="60.75" thickBot="1">
      <c r="A13" s="414" t="s">
        <v>6</v>
      </c>
      <c r="B13" s="415" t="s">
        <v>186</v>
      </c>
      <c r="C13" s="416">
        <v>7829361.9499999993</v>
      </c>
      <c r="D13" s="416">
        <v>1239275.3799999999</v>
      </c>
      <c r="E13" s="416">
        <v>79823.850000000006</v>
      </c>
      <c r="F13" s="417">
        <v>5648709</v>
      </c>
      <c r="G13" s="417">
        <v>5636384</v>
      </c>
      <c r="H13" s="417">
        <v>12325</v>
      </c>
      <c r="I13" s="417"/>
      <c r="J13" s="417">
        <v>5217297</v>
      </c>
      <c r="K13" s="417">
        <v>705600</v>
      </c>
      <c r="L13" s="302">
        <v>0</v>
      </c>
      <c r="M13" s="417">
        <v>571167</v>
      </c>
      <c r="N13" s="417">
        <v>3358200</v>
      </c>
      <c r="O13" s="417">
        <v>582330</v>
      </c>
      <c r="P13" s="417">
        <v>0</v>
      </c>
      <c r="Q13" s="417"/>
      <c r="R13" s="441">
        <v>8283225</v>
      </c>
      <c r="S13" s="417">
        <v>1200000</v>
      </c>
      <c r="T13" s="417">
        <v>63000</v>
      </c>
      <c r="U13" s="303">
        <f>U14+U15+U16</f>
        <v>0</v>
      </c>
      <c r="V13" s="304"/>
    </row>
    <row r="14" spans="1:22" s="258" customFormat="1" ht="60">
      <c r="A14" s="306" t="s">
        <v>187</v>
      </c>
      <c r="B14" s="326" t="s">
        <v>188</v>
      </c>
      <c r="C14" s="308">
        <v>228101.04</v>
      </c>
      <c r="D14" s="327">
        <v>707.25</v>
      </c>
      <c r="E14" s="308">
        <v>31077.23</v>
      </c>
      <c r="F14" s="278">
        <v>260000</v>
      </c>
      <c r="G14" s="279">
        <v>260000</v>
      </c>
      <c r="H14" s="279"/>
      <c r="I14" s="279"/>
      <c r="J14" s="278">
        <v>314000</v>
      </c>
      <c r="K14" s="280">
        <v>103000</v>
      </c>
      <c r="L14" s="280"/>
      <c r="M14" s="281"/>
      <c r="N14" s="280">
        <v>211000</v>
      </c>
      <c r="O14" s="280"/>
      <c r="P14" s="280"/>
      <c r="Q14" s="280"/>
      <c r="R14" s="293">
        <v>143731</v>
      </c>
      <c r="S14" s="279"/>
      <c r="T14" s="279"/>
      <c r="U14" s="313"/>
      <c r="V14" s="328" t="s">
        <v>2</v>
      </c>
    </row>
    <row r="15" spans="1:22" s="258" customFormat="1" ht="46.5" customHeight="1">
      <c r="A15" s="276" t="s">
        <v>189</v>
      </c>
      <c r="B15" s="277" t="s">
        <v>190</v>
      </c>
      <c r="C15" s="291">
        <v>602964.77</v>
      </c>
      <c r="D15" s="291">
        <v>4922.63</v>
      </c>
      <c r="E15" s="291"/>
      <c r="F15" s="284">
        <v>525000</v>
      </c>
      <c r="G15" s="283">
        <v>525000</v>
      </c>
      <c r="H15" s="283"/>
      <c r="I15" s="283"/>
      <c r="J15" s="284">
        <v>570000</v>
      </c>
      <c r="K15" s="285">
        <v>3000</v>
      </c>
      <c r="L15" s="285"/>
      <c r="M15" s="286">
        <v>23000</v>
      </c>
      <c r="N15" s="285">
        <v>474000</v>
      </c>
      <c r="O15" s="285">
        <v>70000</v>
      </c>
      <c r="P15" s="285"/>
      <c r="Q15" s="285"/>
      <c r="R15" s="293">
        <v>562887</v>
      </c>
      <c r="S15" s="283"/>
      <c r="T15" s="283"/>
      <c r="U15" s="287"/>
      <c r="V15" s="329" t="s">
        <v>191</v>
      </c>
    </row>
    <row r="16" spans="1:22" s="258" customFormat="1" ht="125.25" customHeight="1" thickBot="1">
      <c r="A16" s="419" t="s">
        <v>192</v>
      </c>
      <c r="B16" s="420" t="s">
        <v>193</v>
      </c>
      <c r="C16" s="421">
        <v>6998296.1399999997</v>
      </c>
      <c r="D16" s="421">
        <v>1233645.5</v>
      </c>
      <c r="E16" s="421">
        <v>48746.62</v>
      </c>
      <c r="F16" s="422">
        <v>4863709</v>
      </c>
      <c r="G16" s="423">
        <v>4851384</v>
      </c>
      <c r="H16" s="423">
        <v>12325</v>
      </c>
      <c r="I16" s="423">
        <v>0</v>
      </c>
      <c r="J16" s="422">
        <v>4333297</v>
      </c>
      <c r="K16" s="424">
        <v>599600</v>
      </c>
      <c r="L16" s="424">
        <v>0</v>
      </c>
      <c r="M16" s="425">
        <v>548167</v>
      </c>
      <c r="N16" s="424">
        <v>2673200</v>
      </c>
      <c r="O16" s="424">
        <v>512330</v>
      </c>
      <c r="P16" s="424">
        <v>0</v>
      </c>
      <c r="Q16" s="424">
        <v>0</v>
      </c>
      <c r="R16" s="440">
        <v>7576607</v>
      </c>
      <c r="S16" s="423">
        <v>1200000</v>
      </c>
      <c r="T16" s="423">
        <v>63000</v>
      </c>
      <c r="U16" s="313"/>
      <c r="V16" s="330" t="s">
        <v>194</v>
      </c>
    </row>
    <row r="17" spans="1:22" s="275" customFormat="1" ht="92.25" thickBot="1">
      <c r="A17" s="414" t="s">
        <v>7</v>
      </c>
      <c r="B17" s="415" t="s">
        <v>195</v>
      </c>
      <c r="C17" s="416">
        <v>19949305.859999999</v>
      </c>
      <c r="D17" s="416">
        <v>4861258.0999999996</v>
      </c>
      <c r="E17" s="416">
        <v>1501150</v>
      </c>
      <c r="F17" s="417">
        <v>14000000</v>
      </c>
      <c r="G17" s="426"/>
      <c r="H17" s="426">
        <v>14000000</v>
      </c>
      <c r="I17" s="426"/>
      <c r="J17" s="417">
        <v>5026512</v>
      </c>
      <c r="K17" s="427"/>
      <c r="L17" s="427"/>
      <c r="M17" s="428"/>
      <c r="N17" s="434">
        <v>4126512</v>
      </c>
      <c r="O17" s="434">
        <v>900000</v>
      </c>
      <c r="P17" s="417">
        <v>11469282</v>
      </c>
      <c r="Q17" s="417">
        <v>9950000</v>
      </c>
      <c r="R17" s="417">
        <v>10863620</v>
      </c>
      <c r="S17" s="417"/>
      <c r="T17" s="417"/>
      <c r="U17" s="303" t="e">
        <f>-U12-U16-U18-U7-U23</f>
        <v>#REF!</v>
      </c>
      <c r="V17" s="333" t="s">
        <v>183</v>
      </c>
    </row>
    <row r="18" spans="1:22" s="275" customFormat="1" ht="56.25" customHeight="1" thickBot="1">
      <c r="A18" s="429" t="s">
        <v>8</v>
      </c>
      <c r="B18" s="430" t="s">
        <v>196</v>
      </c>
      <c r="C18" s="431">
        <v>4803633.4700000007</v>
      </c>
      <c r="D18" s="431">
        <v>210404.72999999998</v>
      </c>
      <c r="E18" s="431">
        <v>3341170.56</v>
      </c>
      <c r="F18" s="432">
        <v>1441256</v>
      </c>
      <c r="G18" s="432">
        <v>793000</v>
      </c>
      <c r="H18" s="432">
        <v>648256</v>
      </c>
      <c r="I18" s="432"/>
      <c r="J18" s="432">
        <v>7497256</v>
      </c>
      <c r="K18" s="432">
        <v>596256</v>
      </c>
      <c r="L18" s="432">
        <v>0</v>
      </c>
      <c r="M18" s="432">
        <v>0</v>
      </c>
      <c r="N18" s="432">
        <v>575000</v>
      </c>
      <c r="O18" s="432">
        <v>6326000</v>
      </c>
      <c r="P18" s="432">
        <v>0</v>
      </c>
      <c r="Q18" s="432">
        <v>0</v>
      </c>
      <c r="R18" s="439">
        <v>3007290</v>
      </c>
      <c r="S18" s="432">
        <v>0</v>
      </c>
      <c r="T18" s="432">
        <v>1870000</v>
      </c>
      <c r="U18" s="334" t="e">
        <f>U21</f>
        <v>#REF!</v>
      </c>
      <c r="V18" s="335"/>
    </row>
    <row r="19" spans="1:22" s="336" customFormat="1" ht="129" customHeight="1">
      <c r="A19" s="337" t="s">
        <v>197</v>
      </c>
      <c r="B19" s="338" t="s">
        <v>198</v>
      </c>
      <c r="C19" s="291">
        <v>48399.12</v>
      </c>
      <c r="D19" s="291"/>
      <c r="E19" s="291"/>
      <c r="F19" s="284">
        <v>93000</v>
      </c>
      <c r="G19" s="283">
        <v>78000</v>
      </c>
      <c r="H19" s="283">
        <v>15000</v>
      </c>
      <c r="I19" s="283"/>
      <c r="J19" s="284">
        <v>93000</v>
      </c>
      <c r="K19" s="331">
        <v>53000</v>
      </c>
      <c r="L19" s="331">
        <v>0</v>
      </c>
      <c r="M19" s="332">
        <v>0</v>
      </c>
      <c r="N19" s="285">
        <v>15000</v>
      </c>
      <c r="O19" s="285">
        <v>25000</v>
      </c>
      <c r="P19" s="339"/>
      <c r="Q19" s="339"/>
      <c r="R19" s="340">
        <v>48399</v>
      </c>
      <c r="S19" s="283"/>
      <c r="T19" s="283"/>
      <c r="U19" s="287"/>
      <c r="V19" s="341" t="s">
        <v>199</v>
      </c>
    </row>
    <row r="20" spans="1:22" s="336" customFormat="1" ht="87" customHeight="1">
      <c r="A20" s="276" t="s">
        <v>200</v>
      </c>
      <c r="B20" s="338" t="s">
        <v>201</v>
      </c>
      <c r="C20" s="291">
        <v>1758961.32</v>
      </c>
      <c r="D20" s="291">
        <v>3670</v>
      </c>
      <c r="E20" s="291">
        <v>162475.79</v>
      </c>
      <c r="F20" s="284">
        <v>725000</v>
      </c>
      <c r="G20" s="283">
        <v>715000</v>
      </c>
      <c r="H20" s="283">
        <v>10000</v>
      </c>
      <c r="I20" s="283"/>
      <c r="J20" s="339">
        <v>725000</v>
      </c>
      <c r="K20" s="285">
        <v>400000</v>
      </c>
      <c r="L20" s="285"/>
      <c r="M20" s="286"/>
      <c r="N20" s="285">
        <v>300000</v>
      </c>
      <c r="O20" s="285">
        <v>25000</v>
      </c>
      <c r="P20" s="285"/>
      <c r="Q20" s="285"/>
      <c r="R20" s="293">
        <v>1600156</v>
      </c>
      <c r="S20" s="283"/>
      <c r="T20" s="283"/>
      <c r="U20" s="287"/>
      <c r="V20" s="330" t="s">
        <v>35</v>
      </c>
    </row>
    <row r="21" spans="1:22" s="336" customFormat="1" ht="158.25" customHeight="1" thickBot="1">
      <c r="A21" s="337" t="s">
        <v>202</v>
      </c>
      <c r="B21" s="338" t="s">
        <v>203</v>
      </c>
      <c r="C21" s="291">
        <v>2996273.0300000003</v>
      </c>
      <c r="D21" s="291">
        <v>206734.72999999998</v>
      </c>
      <c r="E21" s="291">
        <v>3178694.77</v>
      </c>
      <c r="F21" s="284">
        <v>623256</v>
      </c>
      <c r="G21" s="283">
        <v>0</v>
      </c>
      <c r="H21" s="283">
        <v>623256</v>
      </c>
      <c r="I21" s="283"/>
      <c r="J21" s="284">
        <v>6679256</v>
      </c>
      <c r="K21" s="285">
        <v>143256</v>
      </c>
      <c r="L21" s="285">
        <v>0</v>
      </c>
      <c r="M21" s="286">
        <v>0</v>
      </c>
      <c r="N21" s="285">
        <v>260000</v>
      </c>
      <c r="O21" s="285">
        <v>6276000</v>
      </c>
      <c r="P21" s="285">
        <v>0</v>
      </c>
      <c r="Q21" s="285">
        <v>0</v>
      </c>
      <c r="R21" s="293">
        <v>1358735</v>
      </c>
      <c r="S21" s="283">
        <v>0</v>
      </c>
      <c r="T21" s="283">
        <v>1870000</v>
      </c>
      <c r="U21" s="287" t="e">
        <f>SUM(#REF!)</f>
        <v>#REF!</v>
      </c>
      <c r="V21" s="330" t="s">
        <v>183</v>
      </c>
    </row>
    <row r="22" spans="1:22" s="336" customFormat="1" ht="81.75" customHeight="1" thickBot="1">
      <c r="A22" s="433" t="s">
        <v>9</v>
      </c>
      <c r="B22" s="415" t="s">
        <v>204</v>
      </c>
      <c r="C22" s="416"/>
      <c r="D22" s="416"/>
      <c r="E22" s="416"/>
      <c r="F22" s="417">
        <v>0</v>
      </c>
      <c r="G22" s="426"/>
      <c r="H22" s="426"/>
      <c r="I22" s="417">
        <v>436080</v>
      </c>
      <c r="J22" s="417">
        <v>0</v>
      </c>
      <c r="K22" s="434"/>
      <c r="L22" s="434"/>
      <c r="M22" s="435"/>
      <c r="N22" s="434"/>
      <c r="O22" s="434"/>
      <c r="P22" s="426"/>
      <c r="Q22" s="426">
        <v>436080</v>
      </c>
      <c r="R22" s="438">
        <v>0</v>
      </c>
      <c r="S22" s="417"/>
      <c r="T22" s="417"/>
      <c r="U22" s="342"/>
      <c r="V22" s="343" t="s">
        <v>183</v>
      </c>
    </row>
    <row r="23" spans="1:22" s="336" customFormat="1" ht="99.75" customHeight="1" thickBot="1">
      <c r="A23" s="436" t="s">
        <v>11</v>
      </c>
      <c r="B23" s="415" t="s">
        <v>205</v>
      </c>
      <c r="C23" s="416"/>
      <c r="D23" s="416"/>
      <c r="E23" s="416"/>
      <c r="F23" s="417">
        <v>0</v>
      </c>
      <c r="G23" s="426"/>
      <c r="H23" s="426"/>
      <c r="I23" s="426"/>
      <c r="J23" s="417">
        <v>0</v>
      </c>
      <c r="K23" s="434"/>
      <c r="L23" s="434"/>
      <c r="M23" s="435"/>
      <c r="N23" s="426"/>
      <c r="O23" s="434"/>
      <c r="P23" s="426"/>
      <c r="Q23" s="426">
        <v>0</v>
      </c>
      <c r="R23" s="438">
        <v>0</v>
      </c>
      <c r="S23" s="417"/>
      <c r="T23" s="417"/>
      <c r="U23" s="342">
        <f>-R23</f>
        <v>0</v>
      </c>
      <c r="V23" s="343" t="s">
        <v>183</v>
      </c>
    </row>
    <row r="24" spans="1:22" s="336" customFormat="1" ht="80.45" customHeight="1" thickBot="1">
      <c r="A24" s="433" t="s">
        <v>206</v>
      </c>
      <c r="B24" s="415" t="s">
        <v>207</v>
      </c>
      <c r="C24" s="416"/>
      <c r="D24" s="416">
        <v>12794.67</v>
      </c>
      <c r="E24" s="416"/>
      <c r="F24" s="417">
        <v>0</v>
      </c>
      <c r="G24" s="426"/>
      <c r="H24" s="426"/>
      <c r="I24" s="426"/>
      <c r="J24" s="417">
        <v>0</v>
      </c>
      <c r="K24" s="434"/>
      <c r="L24" s="434"/>
      <c r="M24" s="435"/>
      <c r="N24" s="434"/>
      <c r="O24" s="434"/>
      <c r="P24" s="426"/>
      <c r="Q24" s="426">
        <v>63500</v>
      </c>
      <c r="R24" s="437">
        <v>-150705</v>
      </c>
      <c r="S24" s="426">
        <v>100000</v>
      </c>
      <c r="T24" s="417"/>
      <c r="U24" s="342" t="e">
        <f>-U11-#REF!</f>
        <v>#REF!</v>
      </c>
      <c r="V24" s="344" t="s">
        <v>183</v>
      </c>
    </row>
    <row r="25" spans="1:22" s="336" customFormat="1" ht="153.75" customHeight="1" thickBot="1">
      <c r="A25" s="433" t="s">
        <v>208</v>
      </c>
      <c r="B25" s="415" t="s">
        <v>209</v>
      </c>
      <c r="C25" s="416"/>
      <c r="D25" s="416">
        <v>2687397</v>
      </c>
      <c r="E25" s="416"/>
      <c r="F25" s="417">
        <v>0</v>
      </c>
      <c r="G25" s="426"/>
      <c r="H25" s="426"/>
      <c r="I25" s="426"/>
      <c r="J25" s="417">
        <v>0</v>
      </c>
      <c r="K25" s="434"/>
      <c r="L25" s="434"/>
      <c r="M25" s="435"/>
      <c r="N25" s="434"/>
      <c r="O25" s="434"/>
      <c r="P25" s="426"/>
      <c r="Q25" s="426"/>
      <c r="R25" s="437">
        <v>2151793</v>
      </c>
      <c r="S25" s="426">
        <v>535604</v>
      </c>
      <c r="T25" s="417"/>
      <c r="U25" s="342"/>
      <c r="V25" s="344" t="s">
        <v>183</v>
      </c>
    </row>
    <row r="26" spans="1:22" s="336" customFormat="1" ht="98.25" customHeight="1" thickBot="1">
      <c r="A26" s="433" t="s">
        <v>210</v>
      </c>
      <c r="B26" s="415" t="s">
        <v>211</v>
      </c>
      <c r="C26" s="416"/>
      <c r="D26" s="416">
        <v>200000</v>
      </c>
      <c r="E26" s="416"/>
      <c r="F26" s="417">
        <v>0</v>
      </c>
      <c r="G26" s="426"/>
      <c r="H26" s="426"/>
      <c r="I26" s="426"/>
      <c r="J26" s="417">
        <v>0</v>
      </c>
      <c r="K26" s="434"/>
      <c r="L26" s="434"/>
      <c r="M26" s="435"/>
      <c r="N26" s="434"/>
      <c r="O26" s="434"/>
      <c r="P26" s="426"/>
      <c r="Q26" s="426"/>
      <c r="R26" s="437"/>
      <c r="S26" s="426"/>
      <c r="T26" s="417"/>
      <c r="U26" s="342"/>
      <c r="V26" s="344" t="s">
        <v>183</v>
      </c>
    </row>
    <row r="27" spans="1:22" s="351" customFormat="1" ht="76.7" customHeight="1" thickBot="1">
      <c r="A27" s="345"/>
      <c r="B27" s="346" t="s">
        <v>126</v>
      </c>
      <c r="C27" s="347">
        <v>41106896.280000001</v>
      </c>
      <c r="D27" s="347">
        <v>9360307.0099999998</v>
      </c>
      <c r="E27" s="347">
        <v>4922806.4800000004</v>
      </c>
      <c r="F27" s="348">
        <v>43251325</v>
      </c>
      <c r="G27" s="348">
        <v>15473944</v>
      </c>
      <c r="H27" s="348">
        <v>27777381</v>
      </c>
      <c r="I27" s="348">
        <v>436080</v>
      </c>
      <c r="J27" s="348">
        <v>40564849</v>
      </c>
      <c r="K27" s="348">
        <v>1310856</v>
      </c>
      <c r="L27" s="348">
        <v>0</v>
      </c>
      <c r="M27" s="348">
        <v>571167</v>
      </c>
      <c r="N27" s="348">
        <v>18520348</v>
      </c>
      <c r="O27" s="348">
        <v>20162478</v>
      </c>
      <c r="P27" s="348">
        <v>11469282</v>
      </c>
      <c r="Q27" s="348">
        <v>10449580</v>
      </c>
      <c r="R27" s="349">
        <v>23735462</v>
      </c>
      <c r="S27" s="348">
        <v>1835604</v>
      </c>
      <c r="T27" s="348">
        <v>1933000</v>
      </c>
      <c r="U27" s="350" t="e">
        <f>U6+U10+U13+U17+U18+U22+#REF!+U24+U25+U23</f>
        <v>#REF!</v>
      </c>
      <c r="V27" s="304"/>
    </row>
    <row r="28" spans="1:22" s="351" customFormat="1" ht="66" customHeight="1">
      <c r="A28" s="352"/>
      <c r="B28" s="353"/>
      <c r="C28" s="354"/>
      <c r="D28" s="354"/>
      <c r="E28" s="354"/>
      <c r="F28" s="355"/>
      <c r="G28" s="355"/>
      <c r="H28" s="355"/>
      <c r="I28" s="355"/>
      <c r="J28" s="355"/>
      <c r="K28" s="355"/>
      <c r="L28" s="355"/>
      <c r="M28" s="355"/>
      <c r="N28" s="355"/>
      <c r="O28" s="355"/>
      <c r="P28" s="355"/>
      <c r="Q28" s="355"/>
      <c r="R28" s="356"/>
      <c r="S28" s="355"/>
      <c r="T28" s="355"/>
      <c r="U28" s="357"/>
      <c r="V28" s="358"/>
    </row>
    <row r="29" spans="1:22" s="351" customFormat="1" ht="29.25" customHeight="1">
      <c r="A29" s="359" t="s">
        <v>223</v>
      </c>
      <c r="B29" s="359"/>
      <c r="C29" s="360"/>
      <c r="D29" s="354"/>
      <c r="E29" s="354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6"/>
      <c r="S29" s="355"/>
      <c r="T29" s="355"/>
      <c r="U29" s="357"/>
      <c r="V29" s="358"/>
    </row>
    <row r="30" spans="1:22" s="351" customFormat="1" ht="29.25" customHeight="1">
      <c r="A30" s="352"/>
      <c r="B30" s="353"/>
      <c r="C30" s="354"/>
      <c r="D30" s="354"/>
      <c r="E30" s="354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6"/>
      <c r="S30" s="355"/>
      <c r="T30" s="355"/>
      <c r="U30" s="357"/>
      <c r="V30" s="358"/>
    </row>
    <row r="31" spans="1:22" s="351" customFormat="1" ht="29.25" customHeight="1">
      <c r="A31" s="352"/>
      <c r="B31" s="353"/>
      <c r="C31" s="354"/>
      <c r="D31" s="354"/>
      <c r="E31" s="354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6"/>
      <c r="S31" s="355"/>
      <c r="T31" s="355"/>
      <c r="U31" s="357"/>
      <c r="V31" s="358"/>
    </row>
    <row r="32" spans="1:22" s="351" customFormat="1" ht="29.25" customHeight="1">
      <c r="A32" s="352"/>
      <c r="B32" s="353"/>
      <c r="C32" s="354"/>
      <c r="D32" s="354"/>
      <c r="E32" s="354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6"/>
      <c r="S32" s="355"/>
      <c r="T32" s="355"/>
      <c r="U32" s="357"/>
      <c r="V32" s="358"/>
    </row>
    <row r="33" spans="1:22" s="351" customFormat="1" ht="45.75" customHeight="1">
      <c r="A33" s="361"/>
      <c r="B33" s="362"/>
      <c r="C33" s="363"/>
      <c r="D33" s="354"/>
      <c r="E33" s="354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64"/>
      <c r="S33" s="364"/>
      <c r="T33" s="364"/>
      <c r="U33" s="357"/>
      <c r="V33" s="358"/>
    </row>
    <row r="34" spans="1:22" s="351" customFormat="1" ht="66.2" customHeight="1">
      <c r="A34" s="365"/>
      <c r="B34" s="365"/>
      <c r="C34" s="366"/>
      <c r="D34" s="366"/>
      <c r="E34" s="366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8"/>
      <c r="S34" s="368"/>
      <c r="T34" s="368"/>
      <c r="U34" s="358"/>
      <c r="V34" s="358"/>
    </row>
    <row r="35" spans="1:22" s="351" customFormat="1" ht="66.2" customHeight="1">
      <c r="A35" s="369"/>
      <c r="B35" s="369"/>
      <c r="C35" s="367"/>
      <c r="D35" s="367"/>
      <c r="E35" s="370" t="s">
        <v>212</v>
      </c>
      <c r="F35" s="370"/>
      <c r="G35" s="371">
        <f>F27+I27</f>
        <v>43687405</v>
      </c>
      <c r="H35" s="371"/>
      <c r="I35" s="370" t="s">
        <v>213</v>
      </c>
      <c r="J35" s="370"/>
      <c r="K35" s="372">
        <f>J27+P27+Q27+C25</f>
        <v>62483711</v>
      </c>
      <c r="L35" s="367"/>
      <c r="M35" s="367"/>
      <c r="N35" s="367"/>
      <c r="O35" s="367"/>
      <c r="P35" s="367"/>
      <c r="Q35" s="367"/>
      <c r="R35" s="373"/>
      <c r="S35" s="357"/>
      <c r="T35" s="355"/>
      <c r="U35" s="358"/>
      <c r="V35" s="358"/>
    </row>
    <row r="36" spans="1:22" s="351" customFormat="1" ht="66.2" customHeight="1">
      <c r="A36" s="369"/>
      <c r="B36" s="369"/>
      <c r="C36" s="367"/>
      <c r="D36" s="367"/>
      <c r="E36" s="374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56"/>
      <c r="S36" s="355"/>
      <c r="T36" s="355"/>
      <c r="U36" s="358"/>
      <c r="V36" s="358"/>
    </row>
    <row r="37" spans="1:22" s="351" customFormat="1" ht="66.2" customHeight="1">
      <c r="A37" s="369"/>
      <c r="B37" s="369"/>
      <c r="C37" s="367"/>
      <c r="D37" s="367"/>
      <c r="E37" s="374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56"/>
      <c r="S37" s="355"/>
      <c r="T37" s="355"/>
      <c r="U37" s="358"/>
      <c r="V37" s="358"/>
    </row>
    <row r="38" spans="1:22" s="351" customFormat="1" ht="66.2" customHeight="1">
      <c r="A38" s="369"/>
      <c r="B38" s="369"/>
      <c r="C38" s="375"/>
      <c r="D38" s="375"/>
      <c r="E38" s="375"/>
      <c r="F38" s="375"/>
      <c r="G38" s="375"/>
      <c r="H38" s="375"/>
      <c r="I38" s="375"/>
      <c r="J38" s="375"/>
      <c r="K38" s="375"/>
      <c r="L38" s="375"/>
      <c r="M38" s="375"/>
      <c r="N38" s="375"/>
      <c r="O38" s="375"/>
      <c r="P38" s="375"/>
      <c r="Q38" s="375"/>
      <c r="R38" s="375"/>
      <c r="S38" s="375"/>
      <c r="T38" s="375"/>
      <c r="U38" s="358"/>
      <c r="V38" s="358"/>
    </row>
    <row r="39" spans="1:22" s="351" customFormat="1" ht="66.2" customHeight="1">
      <c r="A39" s="369"/>
      <c r="B39" s="369"/>
      <c r="C39" s="376"/>
      <c r="D39" s="376"/>
      <c r="E39" s="376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5"/>
      <c r="T39" s="375"/>
      <c r="U39" s="358"/>
      <c r="V39" s="358"/>
    </row>
    <row r="40" spans="1:22" s="351" customFormat="1" ht="66.2" customHeight="1" thickBot="1">
      <c r="A40" s="369"/>
      <c r="B40" s="369"/>
      <c r="C40" s="367"/>
      <c r="D40" s="367"/>
      <c r="E40" s="374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77"/>
      <c r="S40" s="377"/>
      <c r="T40" s="377"/>
      <c r="U40" s="358"/>
      <c r="V40" s="358"/>
    </row>
    <row r="41" spans="1:22" ht="45.75" customHeight="1" thickBot="1">
      <c r="B41" s="378" t="s">
        <v>128</v>
      </c>
      <c r="C41" s="379">
        <v>41106896.280000001</v>
      </c>
      <c r="D41" s="379">
        <v>9360307.0099999998</v>
      </c>
      <c r="E41" s="379">
        <v>4922806.4800000004</v>
      </c>
      <c r="F41" s="380">
        <f t="shared" ref="F41" si="0">G41+H41</f>
        <v>43251325</v>
      </c>
      <c r="G41" s="380">
        <v>15473944</v>
      </c>
      <c r="H41" s="380">
        <f>18808381+8969000</f>
        <v>27777381</v>
      </c>
      <c r="I41" s="380">
        <v>436080</v>
      </c>
      <c r="J41" s="381">
        <f>K41+M41+N41+O41+L41</f>
        <v>40544849</v>
      </c>
      <c r="K41" s="380">
        <f>1174856+136000</f>
        <v>1310856</v>
      </c>
      <c r="L41" s="380"/>
      <c r="M41" s="380">
        <v>571167</v>
      </c>
      <c r="N41" s="381">
        <v>18500348</v>
      </c>
      <c r="O41" s="380">
        <f>6000000+5764645-571167+8969000</f>
        <v>20162478</v>
      </c>
      <c r="P41" s="380">
        <v>11469282</v>
      </c>
      <c r="Q41" s="381">
        <v>10686080</v>
      </c>
      <c r="R41" s="381">
        <v>23518962</v>
      </c>
      <c r="S41" s="380">
        <v>1835604</v>
      </c>
      <c r="T41" s="380">
        <v>1933000</v>
      </c>
    </row>
    <row r="42" spans="1:22" ht="27.75" customHeight="1">
      <c r="B42" s="378" t="s">
        <v>214</v>
      </c>
      <c r="C42" s="382">
        <f>C27-C41</f>
        <v>0</v>
      </c>
      <c r="D42" s="382">
        <f t="shared" ref="D42:T42" si="1">D27-D41</f>
        <v>0</v>
      </c>
      <c r="E42" s="382">
        <f t="shared" si="1"/>
        <v>0</v>
      </c>
      <c r="F42" s="383">
        <f t="shared" si="1"/>
        <v>0</v>
      </c>
      <c r="G42" s="383">
        <f t="shared" si="1"/>
        <v>0</v>
      </c>
      <c r="H42" s="383">
        <f t="shared" si="1"/>
        <v>0</v>
      </c>
      <c r="I42" s="383">
        <f t="shared" si="1"/>
        <v>0</v>
      </c>
      <c r="J42" s="384">
        <f t="shared" si="1"/>
        <v>20000</v>
      </c>
      <c r="K42" s="383">
        <f t="shared" si="1"/>
        <v>0</v>
      </c>
      <c r="L42" s="383">
        <f t="shared" si="1"/>
        <v>0</v>
      </c>
      <c r="M42" s="383">
        <f t="shared" si="1"/>
        <v>0</v>
      </c>
      <c r="N42" s="384">
        <f t="shared" si="1"/>
        <v>20000</v>
      </c>
      <c r="O42" s="383">
        <f t="shared" si="1"/>
        <v>0</v>
      </c>
      <c r="P42" s="383">
        <f t="shared" si="1"/>
        <v>0</v>
      </c>
      <c r="Q42" s="384">
        <f t="shared" si="1"/>
        <v>-236500</v>
      </c>
      <c r="R42" s="385">
        <f t="shared" si="1"/>
        <v>216500</v>
      </c>
      <c r="S42" s="383">
        <f t="shared" si="1"/>
        <v>0</v>
      </c>
      <c r="T42" s="383">
        <f t="shared" si="1"/>
        <v>0</v>
      </c>
    </row>
    <row r="43" spans="1:22" s="242" customFormat="1" ht="54" customHeight="1">
      <c r="A43" s="386"/>
      <c r="D43" s="387"/>
      <c r="E43" s="388"/>
      <c r="G43" s="389"/>
      <c r="H43" s="389"/>
      <c r="I43" s="386"/>
      <c r="J43" s="390" t="s">
        <v>131</v>
      </c>
      <c r="M43" s="391"/>
      <c r="N43" s="392" t="s">
        <v>131</v>
      </c>
      <c r="O43" s="393"/>
      <c r="P43" s="394"/>
      <c r="Q43" s="395" t="s">
        <v>215</v>
      </c>
      <c r="R43" s="396"/>
      <c r="T43" s="388"/>
    </row>
    <row r="44" spans="1:22" ht="23.25">
      <c r="B44" s="397"/>
      <c r="C44" s="398"/>
      <c r="J44" s="242"/>
      <c r="N44" s="399"/>
      <c r="O44" s="400"/>
      <c r="Q44" s="402"/>
      <c r="R44" s="396"/>
      <c r="S44" s="242"/>
      <c r="T44" s="403"/>
    </row>
    <row r="45" spans="1:22" ht="23.25">
      <c r="B45" s="397" t="s">
        <v>216</v>
      </c>
      <c r="C45" s="404"/>
      <c r="J45" s="242"/>
      <c r="O45" s="400"/>
      <c r="R45" s="404"/>
      <c r="S45" s="405"/>
      <c r="T45" s="403"/>
    </row>
    <row r="46" spans="1:22" ht="23.25">
      <c r="B46" s="397" t="s">
        <v>217</v>
      </c>
      <c r="O46" s="400"/>
      <c r="R46" s="404"/>
      <c r="S46" s="405"/>
    </row>
    <row r="47" spans="1:22" ht="23.25">
      <c r="J47" s="405"/>
      <c r="R47" s="404"/>
      <c r="S47" s="405"/>
    </row>
    <row r="48" spans="1:22" ht="23.25">
      <c r="R48" s="404"/>
      <c r="S48" s="405"/>
    </row>
    <row r="49" spans="3:20" ht="23.25">
      <c r="R49" s="404"/>
      <c r="S49" s="405"/>
    </row>
    <row r="50" spans="3:20" ht="23.25">
      <c r="R50" s="404"/>
      <c r="S50" s="405"/>
    </row>
    <row r="51" spans="3:20" ht="23.25">
      <c r="C51" s="404"/>
      <c r="D51" s="404"/>
      <c r="E51" s="404"/>
      <c r="F51" s="404"/>
      <c r="G51" s="404"/>
      <c r="H51" s="404"/>
      <c r="I51" s="404"/>
      <c r="J51" s="404"/>
      <c r="K51" s="406"/>
      <c r="L51" s="406"/>
      <c r="M51" s="407"/>
      <c r="N51" s="406"/>
      <c r="O51" s="406"/>
      <c r="P51" s="408"/>
      <c r="Q51" s="408"/>
      <c r="R51" s="404"/>
      <c r="S51" s="404"/>
      <c r="T51" s="404"/>
    </row>
    <row r="52" spans="3:20" ht="23.25">
      <c r="C52" s="404"/>
      <c r="D52" s="404"/>
      <c r="E52" s="404"/>
      <c r="F52" s="404"/>
      <c r="G52" s="404"/>
      <c r="H52" s="404"/>
      <c r="I52" s="404"/>
      <c r="J52" s="404"/>
      <c r="K52" s="404"/>
      <c r="L52" s="404"/>
      <c r="M52" s="404"/>
      <c r="N52" s="404"/>
      <c r="O52" s="404"/>
      <c r="P52" s="404"/>
      <c r="Q52" s="404"/>
      <c r="R52" s="404"/>
      <c r="S52" s="404"/>
      <c r="T52" s="404"/>
    </row>
  </sheetData>
  <mergeCells count="23">
    <mergeCell ref="E35:F35"/>
    <mergeCell ref="G35:H35"/>
    <mergeCell ref="I35:J35"/>
    <mergeCell ref="R43:R44"/>
    <mergeCell ref="V8:V9"/>
    <mergeCell ref="V11:V12"/>
    <mergeCell ref="A34:B34"/>
    <mergeCell ref="K4:O4"/>
    <mergeCell ref="P4:P5"/>
    <mergeCell ref="Q4:Q5"/>
    <mergeCell ref="R4:T4"/>
    <mergeCell ref="U4:U5"/>
    <mergeCell ref="V4:V5"/>
    <mergeCell ref="P1:V1"/>
    <mergeCell ref="P2:V2"/>
    <mergeCell ref="A3:V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1181102362204722" bottom="0.74803149606299213" header="0" footer="0.31496062992125984"/>
  <pageSetup paperSize="9" scale="22" orientation="landscape" r:id="rId1"/>
  <headerFooter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2022-07-25T06:52:26Z</cp:lastPrinted>
  <dcterms:created xsi:type="dcterms:W3CDTF">2004-03-15T09:27:32Z</dcterms:created>
  <dcterms:modified xsi:type="dcterms:W3CDTF">2022-07-25T06:52:32Z</dcterms:modified>
</cp:coreProperties>
</file>