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24226"/>
  <mc:AlternateContent xmlns:mc="http://schemas.openxmlformats.org/markup-compatibility/2006">
    <mc:Choice Requires="x15">
      <x15ac:absPath xmlns:x15ac="http://schemas.microsoft.com/office/spreadsheetml/2010/11/ac" url="X:\DZIAŁ PLANOWANIA I KONTROLI\2022\PREZES DECYZJE\Decyzja Nr ..... 2022 Prezesa PAN z .... kwietnia 2022 - zmiana podziału środków-po decyzji MEiN\Do publikacji\"/>
    </mc:Choice>
  </mc:AlternateContent>
  <xr:revisionPtr revIDLastSave="0" documentId="13_ncr:1_{D671AE0E-9CB4-4D4D-8860-97C9F6C1BFCC}" xr6:coauthVersionLast="47" xr6:coauthVersionMax="47" xr10:uidLastSave="{00000000-0000-0000-0000-000000000000}"/>
  <bookViews>
    <workbookView xWindow="-120" yWindow="-120" windowWidth="29040" windowHeight="15840" tabRatio="603" xr2:uid="{00000000-000D-0000-FFFF-FFFF00000000}"/>
  </bookViews>
  <sheets>
    <sheet name="Załącznik nr 1" sheetId="30" r:id="rId1"/>
    <sheet name="Załącznik nr 2" sheetId="34" r:id="rId2"/>
    <sheet name="Załącznik nr 3" sheetId="35" r:id="rId3"/>
    <sheet name="Załącznik nr 4" sheetId="36" r:id="rId4"/>
  </sheets>
  <definedNames>
    <definedName name="_a65542" localSheetId="1">#REF!</definedName>
    <definedName name="_a65542" localSheetId="2">#REF!</definedName>
    <definedName name="_a65542" localSheetId="3">#REF!</definedName>
    <definedName name="_a65542">#REF!</definedName>
    <definedName name="_xlnm.Print_Area" localSheetId="0">'Załącznik nr 1'!$A$1:$C$26</definedName>
    <definedName name="_xlnm.Print_Area" localSheetId="1">'Załącznik nr 2'!$A$1:$C$12</definedName>
    <definedName name="_xlnm.Print_Area" localSheetId="2">'Załącznik nr 3'!$A$1:$G$33</definedName>
    <definedName name="_xlnm.Print_Area" localSheetId="3">'Załącznik nr 4'!$A$1:$D$32</definedName>
    <definedName name="_xlnm.Print_Titles" localSheetId="0">'Załącznik nr 1'!$1:$3</definedName>
    <definedName name="_xlnm.Print_Titles" localSheetId="2">'Załącznik nr 3'!$2:$2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4" i="34" l="1"/>
  <c r="D16" i="36" l="1"/>
  <c r="D11" i="36" s="1"/>
  <c r="D22" i="36"/>
  <c r="D13" i="36"/>
  <c r="D10" i="36"/>
  <c r="D30" i="36"/>
  <c r="D28" i="36" s="1"/>
  <c r="D27" i="36" s="1"/>
  <c r="D26" i="36" s="1"/>
  <c r="D25" i="36" s="1"/>
  <c r="D20" i="36" l="1"/>
  <c r="D8" i="36"/>
  <c r="D6" i="36" l="1"/>
  <c r="D5" i="36" s="1"/>
  <c r="D4" i="36" s="1"/>
  <c r="D3" i="36" s="1"/>
  <c r="D29" i="35"/>
  <c r="E29" i="35"/>
  <c r="G30" i="35"/>
  <c r="F29" i="35"/>
  <c r="C29" i="35"/>
  <c r="G28" i="35"/>
  <c r="G27" i="35"/>
  <c r="G26" i="35"/>
  <c r="G25" i="35"/>
  <c r="G24" i="35"/>
  <c r="G23" i="35"/>
  <c r="G22" i="35"/>
  <c r="G21" i="35"/>
  <c r="F20" i="35"/>
  <c r="E20" i="35"/>
  <c r="D20" i="35"/>
  <c r="C20" i="35"/>
  <c r="B20" i="35"/>
  <c r="G19" i="35"/>
  <c r="G18" i="35"/>
  <c r="G17" i="35" s="1"/>
  <c r="F17" i="35"/>
  <c r="E17" i="35"/>
  <c r="D17" i="35"/>
  <c r="C17" i="35"/>
  <c r="B17" i="35"/>
  <c r="G16" i="35"/>
  <c r="G15" i="35"/>
  <c r="G14" i="35"/>
  <c r="G13" i="35"/>
  <c r="G12" i="35"/>
  <c r="G11" i="35"/>
  <c r="F10" i="35"/>
  <c r="E10" i="35"/>
  <c r="D10" i="35"/>
  <c r="D3" i="35" s="1"/>
  <c r="C10" i="35"/>
  <c r="B10" i="35"/>
  <c r="G9" i="35"/>
  <c r="G8" i="35"/>
  <c r="G7" i="35"/>
  <c r="G6" i="35"/>
  <c r="G5" i="35"/>
  <c r="G4" i="35"/>
  <c r="F3" i="35"/>
  <c r="E3" i="35"/>
  <c r="C3" i="35"/>
  <c r="C33" i="35" s="1"/>
  <c r="B3" i="35"/>
  <c r="C9" i="34"/>
  <c r="C12" i="34" s="1"/>
  <c r="G20" i="35" l="1"/>
  <c r="F33" i="35"/>
  <c r="G10" i="35"/>
  <c r="D33" i="35"/>
  <c r="B29" i="35"/>
  <c r="B33" i="35" s="1"/>
  <c r="G31" i="35"/>
  <c r="E33" i="35"/>
  <c r="G32" i="35"/>
  <c r="G3" i="35"/>
  <c r="G29" i="35" l="1"/>
  <c r="G33" i="35"/>
  <c r="C16" i="30"/>
  <c r="C22" i="30" l="1"/>
  <c r="C13" i="30" s="1"/>
  <c r="C20" i="30"/>
  <c r="C12" i="30" l="1"/>
  <c r="C8" i="30" l="1"/>
  <c r="C4" i="30" l="1"/>
  <c r="C6" i="30"/>
  <c r="C24" i="30" l="1"/>
  <c r="C26" i="30" s="1"/>
</calcChain>
</file>

<file path=xl/sharedStrings.xml><?xml version="1.0" encoding="utf-8"?>
<sst xmlns="http://schemas.openxmlformats.org/spreadsheetml/2006/main" count="150" uniqueCount="106">
  <si>
    <t>Wyszczególnienie</t>
  </si>
  <si>
    <t>Pomocnicze jednostki naukowe</t>
  </si>
  <si>
    <t xml:space="preserve">Działalność pomocniczych jednostek naukowych i innych jednostek organizacyjnych PAN </t>
  </si>
  <si>
    <t>Inne jednostki organizacyjne</t>
  </si>
  <si>
    <t>Archiwum Nauki PAN i PAU w Krakowie</t>
  </si>
  <si>
    <t>Zakład Ichtiobiologii i Gospodarki Rybackiej</t>
  </si>
  <si>
    <t xml:space="preserve">Biblioteka Kórnicka </t>
  </si>
  <si>
    <t>Archiwum w Warszawie</t>
  </si>
  <si>
    <t xml:space="preserve">Muzeum Ziemi </t>
  </si>
  <si>
    <t>Dom Zjazdów i Konferencji w Jabłonnie</t>
  </si>
  <si>
    <t>Zakład Działalności Pomocniczej</t>
  </si>
  <si>
    <t xml:space="preserve">Biblioteka Gdańska </t>
  </si>
  <si>
    <t xml:space="preserve">Stacje zagraniczne                                                               </t>
  </si>
  <si>
    <t xml:space="preserve">Placówki naukowe nieposiadające osobowości prawnej                                                                                            </t>
  </si>
  <si>
    <t>Rozdział 73010</t>
  </si>
  <si>
    <t>Rozdział 73095</t>
  </si>
  <si>
    <t>Działalność organów i korporacji uczonych PAN</t>
  </si>
  <si>
    <t>Pozostała działalność</t>
  </si>
  <si>
    <t>Finansowanie współpracy naukowej z zagranicą</t>
  </si>
  <si>
    <t>Dom Pracy Twórczej w Wierzbie</t>
  </si>
  <si>
    <t>Międzynarodowy Instytut Biologii Molekularnej i Komórkowej</t>
  </si>
  <si>
    <t xml:space="preserve">RAZEM                            </t>
  </si>
  <si>
    <t>Dotacja podmiotowa z budżetu dla pozostałych jednostek sektora finansów publicznych</t>
  </si>
  <si>
    <t>rozdział   paragraf</t>
  </si>
  <si>
    <t>§ 2570</t>
  </si>
  <si>
    <t xml:space="preserve">§ 6220 </t>
  </si>
  <si>
    <t xml:space="preserve">§ 6560 </t>
  </si>
  <si>
    <r>
      <t xml:space="preserve">Dotacje </t>
    </r>
    <r>
      <rPr>
        <sz val="11"/>
        <rFont val="Arial"/>
        <family val="2"/>
        <charset val="238"/>
      </rPr>
      <t>celowe z budżetu na finansowanie lub dofinansowanie kosztów realizacji inwestycji i zakupów inwestycyjnych innych jednostek sektora finansów publicznych</t>
    </r>
  </si>
  <si>
    <r>
      <t>Dotacje celowe</t>
    </r>
    <r>
      <rPr>
        <sz val="11"/>
        <rFont val="Arial"/>
        <family val="2"/>
        <charset val="238"/>
      </rPr>
      <t xml:space="preserve"> przekazane z budżetu na finansowanie lub dofinansowanie zadań inwestycyjnych </t>
    </r>
    <r>
      <rPr>
        <b/>
        <sz val="11"/>
        <rFont val="Arial"/>
        <family val="2"/>
        <charset val="238"/>
      </rPr>
      <t>obiektów zabytkowych</t>
    </r>
    <r>
      <rPr>
        <sz val="11"/>
        <rFont val="Arial"/>
        <family val="2"/>
        <charset val="238"/>
      </rPr>
      <t xml:space="preserve"> jednostkom zaliczanym do sektora finansów publicznych</t>
    </r>
  </si>
  <si>
    <r>
      <t>Dotacje celowe</t>
    </r>
    <r>
      <rPr>
        <sz val="11"/>
        <rFont val="Arial"/>
        <family val="2"/>
        <charset val="238"/>
      </rPr>
      <t xml:space="preserve"> przekazane z budżetu na finansowanie lub dofinansowanie zadań inwestycyjnych </t>
    </r>
    <r>
      <rPr>
        <b/>
        <sz val="11"/>
        <rFont val="Arial"/>
        <family val="2"/>
        <charset val="238"/>
      </rPr>
      <t>obiektów zabytkowych</t>
    </r>
    <r>
      <rPr>
        <sz val="11"/>
        <rFont val="Arial"/>
        <family val="2"/>
        <charset val="238"/>
      </rPr>
      <t xml:space="preserve"> jednostkom zaliczanym do sektora finansów publicznych </t>
    </r>
  </si>
  <si>
    <t>Centrum Badań Historycznych w Berlinie</t>
  </si>
  <si>
    <t>Biuro Promocji Nauki PolSCA w Brukseli</t>
  </si>
  <si>
    <t>Stacja Naukowa w Paryżu</t>
  </si>
  <si>
    <t>Stacja Naukowa w Rzymie</t>
  </si>
  <si>
    <t>Stacja Naukowa w Wiedniu</t>
  </si>
  <si>
    <t>Przedstawicielstwo Polska Akademia Nauk w Kijowie</t>
  </si>
  <si>
    <t>§ 6209</t>
  </si>
  <si>
    <r>
      <t xml:space="preserve">Dotacje celowe </t>
    </r>
    <r>
      <rPr>
        <sz val="11"/>
        <rFont val="Arial"/>
        <family val="2"/>
        <charset val="238"/>
      </rPr>
      <t>w ramach programów finansowanych z udziałem środków europejskich oraz środków, o których mowa w art. 5 ust. 1 pkt 3 oraz ust. 3 pkt 5 i 6 ustawy, lub płatności w ramach budżetu środków europejskich, z wyłączeniem wydatków klasyfikowanych w paragrafie 625</t>
    </r>
  </si>
  <si>
    <t>Dom Seniora</t>
  </si>
  <si>
    <t>Polski Instytut Studiów Zaawansowanych PIASt</t>
  </si>
  <si>
    <t>Dotacja podmiotowa dla Międzynarodowego Instytutu Biologii Molekularnej i Komórkowej</t>
  </si>
  <si>
    <t>Dotacja podmiotowa                                                                               § 2570</t>
  </si>
  <si>
    <t>Wyodrębnione zadania z zakresu upowszechniania i promocji działalności naukowej</t>
  </si>
  <si>
    <t xml:space="preserve">Dział 752 Obrona narodowa </t>
  </si>
  <si>
    <t>ŁĄCZNIE CZĘŚĆ 67 POLSKA AKADEMIA NAUK</t>
  </si>
  <si>
    <t>RAZEM DZIAŁ 730 SZKOLNICTWO WYŻSZE I NAUKA</t>
  </si>
  <si>
    <r>
      <t xml:space="preserve">Dotacja celowa </t>
    </r>
    <r>
      <rPr>
        <sz val="11"/>
        <rFont val="Arial"/>
        <family val="2"/>
        <charset val="238"/>
      </rPr>
      <t>w ramach programów finansowanych z udziałem środków europejskich oraz środków, o których mowa w art. 5 ust. 1 pkt 3 oraz ust. 3 pkt 5 i 6 ustawy, lub płatności w ramach budżetu środków europejskich, z wyłączeniem dochodów klasyfikowanych w paragrafie 205</t>
    </r>
  </si>
  <si>
    <t>§ 2002</t>
  </si>
  <si>
    <t>§ 2800</t>
  </si>
  <si>
    <t>Dotacja celowa z budżetu dla pozostałych jednostek zaliczanych do sektora finansów publicznych</t>
  </si>
  <si>
    <t>Zakład Doświadczalny w Kórniku w likwidacji</t>
  </si>
  <si>
    <t>Instytuty naukowe PAN</t>
  </si>
  <si>
    <t xml:space="preserve">PODZIAŁ 
kwot 
zapisanych w ustawie budżetowej na rok 2022  
(w zł)        </t>
  </si>
  <si>
    <t>Program PASIFIC</t>
  </si>
  <si>
    <t>Działalność Kancelarii PAN, w tym:
- wyodrębnione zadania z zakresu upowszechniania i promocji
  działalności naukowej
- finansowanie współpracy naukowej z zagranicą</t>
  </si>
  <si>
    <t>Koszty działalności statutowej organów Akademii i korporacji uczonych PAN, w tym: wyodrębnione zadania z zakresu upowszechniania i promocji działalności naukowej</t>
  </si>
  <si>
    <t>Zadanie inwestycyjne</t>
  </si>
  <si>
    <t>wartość szacunkowa 
(w zł)</t>
  </si>
  <si>
    <t>przebudowa budynku PAN z dostosowaniem do obowiązujących przepisów wraz z nadzorami – Dom Seniora PAN</t>
  </si>
  <si>
    <t>zakup zgniatarki do śmieci – Ogród Botaniczny - Centrum Zachowania Różnorodności Biologicznej w Powsinie</t>
  </si>
  <si>
    <t>zakup kosiarek – Dom Zjazdów i Konferencji w Jabłonnie</t>
  </si>
  <si>
    <t xml:space="preserve">cyfryzacja procesów back-office – ZSI PAN </t>
  </si>
  <si>
    <t>wykonanie drenażu opaskowego wokół budynku PAN położonego w Gdańsku przy ul. Jaśkowa Dolina 31 oraz kanalizacji deszczowej wraz z nadzorami– siedziba Oddziału PAN w Gdańsku</t>
  </si>
  <si>
    <t>OGÓŁEM CZĘŚĆ 67 Polska Akademia Nauk</t>
  </si>
  <si>
    <t>Dotacja celowa na kształcenie                            § 2800</t>
  </si>
  <si>
    <r>
      <rPr>
        <b/>
        <sz val="11"/>
        <rFont val="Arial"/>
        <family val="2"/>
        <charset val="238"/>
      </rPr>
      <t>Dotacja celowa na współfinansowanie</t>
    </r>
    <r>
      <rPr>
        <b/>
        <sz val="12"/>
        <rFont val="Arial"/>
        <family val="2"/>
        <charset val="238"/>
      </rPr>
      <t xml:space="preserve">                     § 2002</t>
    </r>
  </si>
  <si>
    <t>Dotacja celowa na inwestycje                             § 6220</t>
  </si>
  <si>
    <t>Dotacja celowa na inwestycje w obiektach zabytkowych   
§ 6560</t>
  </si>
  <si>
    <t>Ogród Botaniczny - Centrum Zachowania Różnorodności Biologicznej</t>
  </si>
  <si>
    <t>Inne zadania</t>
  </si>
  <si>
    <t>Budżet realizowany centralnie - przez Kancelarię PAN, z tego:</t>
  </si>
  <si>
    <t>Działalność Kancelarii PAN</t>
  </si>
  <si>
    <t>PLAN BUDŻETU CZĘŚCI 67 POLSKA AKADEMIA NAUK - W UKŁADZIE ZADANIOWYM</t>
  </si>
  <si>
    <t>Funkcja/Zadanie/Podzadanie/Działanie/Poddziałanie</t>
  </si>
  <si>
    <t>Kwota 
w złotych</t>
  </si>
  <si>
    <t>Funkcja 10.  Szkolnictwo wyższe i nauka</t>
  </si>
  <si>
    <t>Zadanie 10.1.</t>
  </si>
  <si>
    <t>Zarządzanie systemem szkolnictwa wyższego i nauki</t>
  </si>
  <si>
    <t xml:space="preserve">Podzadanie 10.1.3. </t>
  </si>
  <si>
    <t>Upowszechnianie, promocja oraz popularyzacja szkolnictwa wyższego i nauki</t>
  </si>
  <si>
    <t xml:space="preserve">Działanie 10.1.3.1 Działalność Polskiej Akademii Nauk </t>
  </si>
  <si>
    <t>z tego:</t>
  </si>
  <si>
    <t>Poddziałanie 10.1.3.1.1 Działalność organów i korporacji uczonych Polskiej Akademii Nauk</t>
  </si>
  <si>
    <t>z tego z budżetu tradycyjnego:</t>
  </si>
  <si>
    <t>Poddziałanie 10.1.3.1.2 Działalność Kancelarii i krajowych jednostek organizacyjnych Polskiej Akademii Nauk</t>
  </si>
  <si>
    <t>Rozdział 73011</t>
  </si>
  <si>
    <t>§ 6220</t>
  </si>
  <si>
    <t>Dotacje celowe z budżetu na finansowanie lub dofinansowanie kosztów realizacji inwestycji i zakupów inwestycyjnych innych jednostek sektora finansów publicznych</t>
  </si>
  <si>
    <t>§ 6560</t>
  </si>
  <si>
    <t>Dotacje celowe przekazane z budżetu na finansowanie lub dofinansowanie zadań inwestycyjnych obiektów zabytkowych jednostkom zaliczanym do sektora finansów publicznych</t>
  </si>
  <si>
    <t xml:space="preserve">Dotacje celowe z budżetu dla pozostałych jednostek zaliczanych do sektora finansów publicznych </t>
  </si>
  <si>
    <t>Poddziałanie 10.1.3.1.3 Wspieranie aktywności Polskiej Akademii Nauk na forum międzynarodowym</t>
  </si>
  <si>
    <t>Funkcja 11. Bezpieczeństwo zewnętrzne i nienaruszalność granic</t>
  </si>
  <si>
    <t>Zadanie 11.4.W</t>
  </si>
  <si>
    <t xml:space="preserve"> Gotowość struktur  administracyjno - gospodarczych kraju do obrony państwa</t>
  </si>
  <si>
    <t>Podzadanie 11.4.2.W</t>
  </si>
  <si>
    <t>Pozamilitarne przygotowania obronne</t>
  </si>
  <si>
    <t xml:space="preserve">Działanie 11.4.2.4.W Szkolenie obronne administracji publicznej i przedsiębiorców </t>
  </si>
  <si>
    <t xml:space="preserve">Poddziałanie 11.4.2.4.1. Szkolenie obronne administracji publicznej i przedsiębiorców </t>
  </si>
  <si>
    <t>Rozdział 75212</t>
  </si>
  <si>
    <t>§ 4000</t>
  </si>
  <si>
    <t>grupa wydatków bieżących</t>
  </si>
  <si>
    <t>Załącznik Nr 2 do Decyzji Nr 20/2022 Prezesa Polskiej Akademii Nauk</t>
  </si>
  <si>
    <t>ZADANIA INWESTYCYJNE
FINANSOWANE lub WSPÓŁFINANSOWANE
ZE ŚRODKÓW DOTACJI CELOWEJ W ROKU 2022</t>
  </si>
  <si>
    <t>PODZIAŁ DOTACJI NA ROK 2022 - DLA JEDNOSTEK ORGANIZACYJNYCH (w zł)</t>
  </si>
  <si>
    <t xml:space="preserve">rewitalizacja budynku "Klaudynówka" w Kórniku wraz z nadzorami -
Biblioteka Kórnicka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</si>
</sst>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z_ł_-;\-* #,##0.00\ _z_ł_-;_-* &quot;-&quot;??\ _z_ł_-;_-@_-"/>
    <numFmt numFmtId="165" formatCode="#,##0_ ;[Red]\-#,##0\ "/>
  </numFmts>
  <fonts count="29">
    <font>
      <sz val="10"/>
      <name val="Arial"/>
      <charset val="238"/>
    </font>
    <font>
      <sz val="12"/>
      <name val="Arial"/>
      <family val="2"/>
      <charset val="238"/>
    </font>
    <font>
      <sz val="11"/>
      <name val="Arial"/>
      <family val="2"/>
      <charset val="238"/>
    </font>
    <font>
      <b/>
      <sz val="10"/>
      <name val="Arial"/>
      <family val="2"/>
      <charset val="238"/>
    </font>
    <font>
      <b/>
      <sz val="12"/>
      <name val="Arial"/>
      <family val="2"/>
      <charset val="238"/>
    </font>
    <font>
      <i/>
      <sz val="10"/>
      <name val="Arial"/>
      <family val="2"/>
      <charset val="238"/>
    </font>
    <font>
      <sz val="10"/>
      <name val="Arial"/>
      <family val="2"/>
      <charset val="238"/>
    </font>
    <font>
      <b/>
      <sz val="12"/>
      <color rgb="FF0070C0"/>
      <name val="Arial"/>
      <family val="2"/>
      <charset val="238"/>
    </font>
    <font>
      <sz val="9"/>
      <name val="Arial"/>
      <family val="2"/>
      <charset val="238"/>
    </font>
    <font>
      <sz val="9"/>
      <color theme="1"/>
      <name val="Czcionka tekstu podstawowego"/>
      <family val="2"/>
      <charset val="238"/>
    </font>
    <font>
      <b/>
      <sz val="12"/>
      <color theme="1"/>
      <name val="Czcionka tekstu podstawowego"/>
      <charset val="238"/>
    </font>
    <font>
      <b/>
      <sz val="11"/>
      <name val="Arial"/>
      <family val="2"/>
      <charset val="238"/>
    </font>
    <font>
      <b/>
      <sz val="12"/>
      <color theme="1"/>
      <name val="Czcionka tekstu podstawowego"/>
      <family val="2"/>
      <charset val="238"/>
    </font>
    <font>
      <b/>
      <sz val="12"/>
      <color rgb="FF0070C0"/>
      <name val="Czcionka tekstu podstawowego"/>
      <family val="2"/>
      <charset val="238"/>
    </font>
    <font>
      <b/>
      <sz val="14"/>
      <color theme="1"/>
      <name val="Czcionka tekstu podstawowego"/>
      <charset val="238"/>
    </font>
    <font>
      <sz val="12"/>
      <color theme="1"/>
      <name val="Czcionka tekstu podstawowego"/>
      <charset val="238"/>
    </font>
    <font>
      <sz val="12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2"/>
      <name val="Czcionka tekstu podstawowego"/>
      <charset val="238"/>
    </font>
    <font>
      <sz val="13"/>
      <name val="Arial"/>
      <family val="2"/>
      <charset val="238"/>
    </font>
    <font>
      <b/>
      <sz val="13"/>
      <name val="Arial"/>
      <family val="2"/>
      <charset val="238"/>
    </font>
    <font>
      <b/>
      <sz val="14"/>
      <name val="Arial"/>
      <family val="2"/>
      <charset val="238"/>
    </font>
    <font>
      <sz val="14"/>
      <name val="Arial"/>
      <family val="2"/>
      <charset val="238"/>
    </font>
    <font>
      <sz val="10"/>
      <name val="Arial CE"/>
      <charset val="238"/>
    </font>
    <font>
      <b/>
      <sz val="14"/>
      <color rgb="FF0070C0"/>
      <name val="Arial"/>
      <family val="2"/>
      <charset val="238"/>
    </font>
    <font>
      <i/>
      <sz val="12"/>
      <name val="Arial"/>
      <family val="2"/>
      <charset val="238"/>
    </font>
    <font>
      <b/>
      <i/>
      <sz val="12"/>
      <name val="Arial"/>
      <family val="2"/>
      <charset val="238"/>
    </font>
    <font>
      <b/>
      <sz val="16"/>
      <name val="Arial"/>
      <family val="2"/>
      <charset val="238"/>
    </font>
    <font>
      <i/>
      <sz val="14"/>
      <name val="Arial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0"/>
        <bgColor indexed="35"/>
      </patternFill>
    </fill>
    <fill>
      <patternFill patternType="solid">
        <fgColor rgb="FFFFFFCC"/>
        <bgColor indexed="64"/>
      </patternFill>
    </fill>
  </fills>
  <borders count="5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9">
    <xf numFmtId="0" fontId="0" fillId="0" borderId="0"/>
    <xf numFmtId="0" fontId="17" fillId="0" borderId="0"/>
    <xf numFmtId="0" fontId="6" fillId="0" borderId="0"/>
    <xf numFmtId="0" fontId="6" fillId="0" borderId="0"/>
    <xf numFmtId="164" fontId="17" fillId="0" borderId="0" applyFont="0" applyFill="0" applyBorder="0" applyAlignment="0" applyProtection="0"/>
    <xf numFmtId="9" fontId="6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23" fillId="0" borderId="0"/>
  </cellStyleXfs>
  <cellXfs count="206">
    <xf numFmtId="0" fontId="0" fillId="0" borderId="0" xfId="0"/>
    <xf numFmtId="0" fontId="6" fillId="0" borderId="0" xfId="3"/>
    <xf numFmtId="3" fontId="6" fillId="0" borderId="0" xfId="3" applyNumberFormat="1"/>
    <xf numFmtId="0" fontId="5" fillId="0" borderId="0" xfId="3" applyFont="1"/>
    <xf numFmtId="0" fontId="3" fillId="0" borderId="0" xfId="3" applyFont="1"/>
    <xf numFmtId="3" fontId="6" fillId="0" borderId="0" xfId="3" applyNumberFormat="1" applyFont="1"/>
    <xf numFmtId="0" fontId="6" fillId="0" borderId="0" xfId="3" applyFont="1"/>
    <xf numFmtId="0" fontId="3" fillId="0" borderId="0" xfId="3" applyFont="1" applyAlignment="1">
      <alignment vertical="center"/>
    </xf>
    <xf numFmtId="0" fontId="6" fillId="0" borderId="0" xfId="3" applyAlignment="1">
      <alignment vertical="center"/>
    </xf>
    <xf numFmtId="3" fontId="4" fillId="0" borderId="0" xfId="3" applyNumberFormat="1" applyFont="1" applyAlignment="1">
      <alignment horizontal="right" indent="1"/>
    </xf>
    <xf numFmtId="0" fontId="8" fillId="0" borderId="1" xfId="3" applyNumberFormat="1" applyFont="1" applyBorder="1" applyAlignment="1">
      <alignment horizontal="center" vertical="center"/>
    </xf>
    <xf numFmtId="0" fontId="8" fillId="0" borderId="2" xfId="3" applyNumberFormat="1" applyFont="1" applyBorder="1" applyAlignment="1">
      <alignment horizontal="center" vertical="center"/>
    </xf>
    <xf numFmtId="0" fontId="9" fillId="2" borderId="5" xfId="3" applyNumberFormat="1" applyFont="1" applyFill="1" applyBorder="1" applyAlignment="1">
      <alignment horizontal="center" vertical="center" wrapText="1"/>
    </xf>
    <xf numFmtId="0" fontId="7" fillId="4" borderId="9" xfId="3" applyFont="1" applyFill="1" applyBorder="1" applyAlignment="1">
      <alignment horizontal="center" vertical="center"/>
    </xf>
    <xf numFmtId="0" fontId="7" fillId="4" borderId="14" xfId="3" applyFont="1" applyFill="1" applyBorder="1" applyAlignment="1">
      <alignment horizontal="left" vertical="center" indent="1"/>
    </xf>
    <xf numFmtId="3" fontId="7" fillId="4" borderId="6" xfId="3" applyNumberFormat="1" applyFont="1" applyFill="1" applyBorder="1" applyAlignment="1">
      <alignment horizontal="right" vertical="center" indent="1"/>
    </xf>
    <xf numFmtId="0" fontId="4" fillId="0" borderId="13" xfId="3" applyFont="1" applyBorder="1" applyAlignment="1">
      <alignment horizontal="center" vertical="center"/>
    </xf>
    <xf numFmtId="0" fontId="4" fillId="0" borderId="3" xfId="3" applyFont="1" applyBorder="1" applyAlignment="1">
      <alignment horizontal="left" vertical="center" wrapText="1" indent="1"/>
    </xf>
    <xf numFmtId="3" fontId="10" fillId="2" borderId="4" xfId="3" applyNumberFormat="1" applyFont="1" applyFill="1" applyBorder="1" applyAlignment="1">
      <alignment horizontal="right" vertical="center" indent="1"/>
    </xf>
    <xf numFmtId="0" fontId="4" fillId="0" borderId="15" xfId="3" applyFont="1" applyBorder="1" applyAlignment="1">
      <alignment horizontal="center" vertical="center"/>
    </xf>
    <xf numFmtId="0" fontId="1" fillId="0" borderId="12" xfId="3" applyFont="1" applyBorder="1" applyAlignment="1">
      <alignment horizontal="left" vertical="center" wrapText="1" indent="4"/>
    </xf>
    <xf numFmtId="3" fontId="15" fillId="2" borderId="20" xfId="3" applyNumberFormat="1" applyFont="1" applyFill="1" applyBorder="1" applyAlignment="1">
      <alignment horizontal="right" vertical="center" indent="1"/>
    </xf>
    <xf numFmtId="0" fontId="1" fillId="0" borderId="15" xfId="3" applyFont="1" applyBorder="1" applyAlignment="1">
      <alignment horizontal="center" vertical="center"/>
    </xf>
    <xf numFmtId="0" fontId="1" fillId="0" borderId="2" xfId="3" applyFont="1" applyBorder="1" applyAlignment="1">
      <alignment horizontal="left" vertical="center" indent="4"/>
    </xf>
    <xf numFmtId="0" fontId="7" fillId="4" borderId="16" xfId="3" applyFont="1" applyFill="1" applyBorder="1" applyAlignment="1">
      <alignment horizontal="center" vertical="center"/>
    </xf>
    <xf numFmtId="0" fontId="7" fillId="4" borderId="17" xfId="3" applyFont="1" applyFill="1" applyBorder="1" applyAlignment="1">
      <alignment horizontal="left" vertical="center" wrapText="1" indent="1"/>
    </xf>
    <xf numFmtId="3" fontId="7" fillId="4" borderId="18" xfId="3" applyNumberFormat="1" applyFont="1" applyFill="1" applyBorder="1" applyAlignment="1">
      <alignment horizontal="right" vertical="center" indent="1"/>
    </xf>
    <xf numFmtId="0" fontId="4" fillId="0" borderId="12" xfId="3" applyFont="1" applyBorder="1" applyAlignment="1">
      <alignment horizontal="left" vertical="center" wrapText="1" indent="1"/>
    </xf>
    <xf numFmtId="3" fontId="10" fillId="2" borderId="20" xfId="3" applyNumberFormat="1" applyFont="1" applyFill="1" applyBorder="1" applyAlignment="1">
      <alignment horizontal="right" vertical="center" indent="1"/>
    </xf>
    <xf numFmtId="3" fontId="10" fillId="2" borderId="0" xfId="3" applyNumberFormat="1" applyFont="1" applyFill="1" applyBorder="1" applyAlignment="1">
      <alignment horizontal="right" vertical="center" indent="1"/>
    </xf>
    <xf numFmtId="3" fontId="1" fillId="2" borderId="5" xfId="3" applyNumberFormat="1" applyFont="1" applyFill="1" applyBorder="1" applyAlignment="1">
      <alignment horizontal="right" vertical="center" indent="1"/>
    </xf>
    <xf numFmtId="0" fontId="4" fillId="0" borderId="1" xfId="3" applyFont="1" applyBorder="1" applyAlignment="1">
      <alignment horizontal="center" vertical="center"/>
    </xf>
    <xf numFmtId="0" fontId="11" fillId="0" borderId="2" xfId="3" applyFont="1" applyBorder="1" applyAlignment="1">
      <alignment horizontal="left" vertical="center" wrapText="1" indent="1"/>
    </xf>
    <xf numFmtId="3" fontId="12" fillId="2" borderId="5" xfId="3" applyNumberFormat="1" applyFont="1" applyFill="1" applyBorder="1" applyAlignment="1">
      <alignment horizontal="right" vertical="center" indent="1"/>
    </xf>
    <xf numFmtId="0" fontId="11" fillId="2" borderId="2" xfId="3" applyFont="1" applyFill="1" applyBorder="1" applyAlignment="1">
      <alignment horizontal="left" vertical="center" wrapText="1" indent="1"/>
    </xf>
    <xf numFmtId="3" fontId="10" fillId="2" borderId="5" xfId="3" applyNumberFormat="1" applyFont="1" applyFill="1" applyBorder="1" applyAlignment="1">
      <alignment horizontal="right" vertical="center" indent="1"/>
    </xf>
    <xf numFmtId="0" fontId="4" fillId="0" borderId="9" xfId="3" applyFont="1" applyBorder="1" applyAlignment="1">
      <alignment horizontal="center" vertical="center"/>
    </xf>
    <xf numFmtId="3" fontId="10" fillId="2" borderId="10" xfId="3" applyNumberFormat="1" applyFont="1" applyFill="1" applyBorder="1" applyAlignment="1">
      <alignment horizontal="right" vertical="center" indent="1"/>
    </xf>
    <xf numFmtId="0" fontId="7" fillId="4" borderId="17" xfId="3" applyFont="1" applyFill="1" applyBorder="1" applyAlignment="1">
      <alignment horizontal="left" vertical="center" indent="1"/>
    </xf>
    <xf numFmtId="3" fontId="13" fillId="4" borderId="18" xfId="3" applyNumberFormat="1" applyFont="1" applyFill="1" applyBorder="1" applyAlignment="1">
      <alignment horizontal="right" vertical="center" indent="1"/>
    </xf>
    <xf numFmtId="3" fontId="10" fillId="2" borderId="8" xfId="3" applyNumberFormat="1" applyFont="1" applyFill="1" applyBorder="1" applyAlignment="1">
      <alignment horizontal="right" vertical="center" indent="1"/>
    </xf>
    <xf numFmtId="0" fontId="14" fillId="3" borderId="16" xfId="3" applyFont="1" applyFill="1" applyBorder="1" applyAlignment="1">
      <alignment horizontal="center" vertical="center"/>
    </xf>
    <xf numFmtId="3" fontId="14" fillId="3" borderId="18" xfId="3" applyNumberFormat="1" applyFont="1" applyFill="1" applyBorder="1" applyAlignment="1">
      <alignment horizontal="right" vertical="center" indent="1"/>
    </xf>
    <xf numFmtId="3" fontId="18" fillId="2" borderId="5" xfId="3" applyNumberFormat="1" applyFont="1" applyFill="1" applyBorder="1" applyAlignment="1">
      <alignment horizontal="right" vertical="center" indent="1"/>
    </xf>
    <xf numFmtId="0" fontId="1" fillId="0" borderId="2" xfId="3" applyFont="1" applyBorder="1" applyAlignment="1">
      <alignment horizontal="left" vertical="center" wrapText="1" indent="4"/>
    </xf>
    <xf numFmtId="3" fontId="10" fillId="0" borderId="20" xfId="3" applyNumberFormat="1" applyFont="1" applyFill="1" applyBorder="1" applyAlignment="1">
      <alignment horizontal="right" vertical="center" indent="1"/>
    </xf>
    <xf numFmtId="3" fontId="16" fillId="0" borderId="5" xfId="3" applyNumberFormat="1" applyFont="1" applyFill="1" applyBorder="1" applyAlignment="1">
      <alignment horizontal="right" vertical="center" indent="1"/>
    </xf>
    <xf numFmtId="3" fontId="1" fillId="0" borderId="5" xfId="3" applyNumberFormat="1" applyFont="1" applyFill="1" applyBorder="1" applyAlignment="1">
      <alignment horizontal="right" vertical="center" indent="1"/>
    </xf>
    <xf numFmtId="0" fontId="1" fillId="0" borderId="16" xfId="3" applyFont="1" applyBorder="1" applyAlignment="1">
      <alignment horizontal="center" vertical="center" wrapText="1"/>
    </xf>
    <xf numFmtId="0" fontId="4" fillId="2" borderId="17" xfId="3" applyFont="1" applyFill="1" applyBorder="1" applyAlignment="1">
      <alignment horizontal="center" vertical="center" wrapText="1"/>
    </xf>
    <xf numFmtId="0" fontId="14" fillId="3" borderId="17" xfId="3" applyFont="1" applyFill="1" applyBorder="1" applyAlignment="1">
      <alignment horizontal="center" vertical="center" wrapText="1"/>
    </xf>
    <xf numFmtId="0" fontId="1" fillId="0" borderId="16" xfId="0" applyFont="1" applyBorder="1" applyAlignment="1">
      <alignment vertical="center"/>
    </xf>
    <xf numFmtId="0" fontId="0" fillId="0" borderId="16" xfId="0" applyBorder="1" applyAlignment="1">
      <alignment vertical="center"/>
    </xf>
    <xf numFmtId="0" fontId="4" fillId="0" borderId="22" xfId="3" applyFont="1" applyBorder="1" applyAlignment="1">
      <alignment horizontal="center" vertical="center"/>
    </xf>
    <xf numFmtId="0" fontId="11" fillId="0" borderId="3" xfId="3" applyFont="1" applyBorder="1" applyAlignment="1">
      <alignment horizontal="left" vertical="center" wrapText="1" indent="1"/>
    </xf>
    <xf numFmtId="3" fontId="4" fillId="2" borderId="8" xfId="3" applyNumberFormat="1" applyFont="1" applyFill="1" applyBorder="1" applyAlignment="1">
      <alignment horizontal="right" vertical="center" indent="1"/>
    </xf>
    <xf numFmtId="0" fontId="2" fillId="0" borderId="16" xfId="0" applyFont="1" applyBorder="1" applyAlignment="1">
      <alignment horizontal="center" vertical="center" wrapText="1"/>
    </xf>
    <xf numFmtId="0" fontId="1" fillId="2" borderId="29" xfId="8" applyFont="1" applyFill="1" applyBorder="1" applyAlignment="1">
      <alignment horizontal="center" vertical="center" wrapText="1"/>
    </xf>
    <xf numFmtId="164" fontId="2" fillId="2" borderId="28" xfId="4" applyFont="1" applyFill="1" applyBorder="1" applyAlignment="1">
      <alignment horizontal="center" vertical="center" wrapText="1"/>
    </xf>
    <xf numFmtId="0" fontId="24" fillId="4" borderId="16" xfId="0" applyFont="1" applyFill="1" applyBorder="1" applyAlignment="1">
      <alignment horizontal="center" vertical="center" wrapText="1"/>
    </xf>
    <xf numFmtId="0" fontId="7" fillId="4" borderId="29" xfId="0" applyFont="1" applyFill="1" applyBorder="1" applyAlignment="1">
      <alignment horizontal="left" vertical="center" wrapText="1" indent="1"/>
    </xf>
    <xf numFmtId="165" fontId="24" fillId="4" borderId="28" xfId="4" applyNumberFormat="1" applyFont="1" applyFill="1" applyBorder="1" applyAlignment="1">
      <alignment horizontal="right" vertical="center" wrapText="1" indent="1"/>
    </xf>
    <xf numFmtId="0" fontId="24" fillId="0" borderId="0" xfId="0" applyFont="1"/>
    <xf numFmtId="0" fontId="1" fillId="0" borderId="30" xfId="0" applyFont="1" applyBorder="1" applyAlignment="1">
      <alignment horizontal="left" vertical="center" wrapText="1" indent="1"/>
    </xf>
    <xf numFmtId="165" fontId="1" fillId="0" borderId="31" xfId="4" applyNumberFormat="1" applyFont="1" applyFill="1" applyBorder="1" applyAlignment="1">
      <alignment horizontal="right" vertical="center" indent="1"/>
    </xf>
    <xf numFmtId="0" fontId="0" fillId="0" borderId="0" xfId="0" applyAlignment="1">
      <alignment horizontal="left" wrapText="1"/>
    </xf>
    <xf numFmtId="0" fontId="1" fillId="0" borderId="32" xfId="0" applyFont="1" applyBorder="1" applyAlignment="1">
      <alignment horizontal="left" vertical="center" wrapText="1" indent="1"/>
    </xf>
    <xf numFmtId="165" fontId="1" fillId="0" borderId="33" xfId="4" applyNumberFormat="1" applyFont="1" applyFill="1" applyBorder="1" applyAlignment="1">
      <alignment horizontal="right" vertical="center" indent="1"/>
    </xf>
    <xf numFmtId="0" fontId="1" fillId="0" borderId="34" xfId="0" applyFont="1" applyBorder="1" applyAlignment="1">
      <alignment horizontal="left" vertical="center" wrapText="1" indent="1"/>
    </xf>
    <xf numFmtId="165" fontId="1" fillId="0" borderId="35" xfId="4" applyNumberFormat="1" applyFont="1" applyFill="1" applyBorder="1" applyAlignment="1">
      <alignment horizontal="right" vertical="center" indent="1"/>
    </xf>
    <xf numFmtId="0" fontId="24" fillId="4" borderId="16" xfId="0" applyFont="1" applyFill="1" applyBorder="1" applyAlignment="1">
      <alignment horizontal="center" vertical="center"/>
    </xf>
    <xf numFmtId="165" fontId="24" fillId="4" borderId="28" xfId="0" applyNumberFormat="1" applyFont="1" applyFill="1" applyBorder="1" applyAlignment="1">
      <alignment horizontal="right" vertical="center" wrapText="1" indent="1"/>
    </xf>
    <xf numFmtId="0" fontId="4" fillId="0" borderId="22" xfId="0" applyFont="1" applyBorder="1" applyAlignment="1">
      <alignment horizontal="center" vertical="center" wrapText="1"/>
    </xf>
    <xf numFmtId="165" fontId="21" fillId="3" borderId="28" xfId="4" applyNumberFormat="1" applyFont="1" applyFill="1" applyBorder="1" applyAlignment="1">
      <alignment horizontal="right" vertical="center" indent="1"/>
    </xf>
    <xf numFmtId="0" fontId="0" fillId="0" borderId="0" xfId="0" applyAlignment="1">
      <alignment horizontal="center"/>
    </xf>
    <xf numFmtId="0" fontId="4" fillId="0" borderId="17" xfId="3" applyFont="1" applyBorder="1" applyAlignment="1">
      <alignment horizontal="center" vertical="center" wrapText="1"/>
    </xf>
    <xf numFmtId="0" fontId="4" fillId="2" borderId="29" xfId="3" applyFont="1" applyFill="1" applyBorder="1" applyAlignment="1">
      <alignment horizontal="center" vertical="center" wrapText="1"/>
    </xf>
    <xf numFmtId="0" fontId="4" fillId="4" borderId="28" xfId="3" applyFont="1" applyFill="1" applyBorder="1" applyAlignment="1">
      <alignment horizontal="center" vertical="center" wrapText="1"/>
    </xf>
    <xf numFmtId="0" fontId="4" fillId="0" borderId="16" xfId="3" applyFont="1" applyBorder="1" applyAlignment="1">
      <alignment horizontal="left" vertical="center" indent="1"/>
    </xf>
    <xf numFmtId="3" fontId="20" fillId="0" borderId="17" xfId="3" applyNumberFormat="1" applyFont="1" applyBorder="1" applyAlignment="1">
      <alignment horizontal="right" vertical="center" indent="1"/>
    </xf>
    <xf numFmtId="3" fontId="20" fillId="2" borderId="17" xfId="3" applyNumberFormat="1" applyFont="1" applyFill="1" applyBorder="1" applyAlignment="1">
      <alignment horizontal="right" vertical="center" indent="1"/>
    </xf>
    <xf numFmtId="3" fontId="20" fillId="2" borderId="29" xfId="3" applyNumberFormat="1" applyFont="1" applyFill="1" applyBorder="1" applyAlignment="1">
      <alignment horizontal="right" vertical="center" indent="1"/>
    </xf>
    <xf numFmtId="3" fontId="20" fillId="4" borderId="28" xfId="3" applyNumberFormat="1" applyFont="1" applyFill="1" applyBorder="1" applyAlignment="1">
      <alignment horizontal="right" vertical="center" indent="1"/>
    </xf>
    <xf numFmtId="0" fontId="25" fillId="0" borderId="19" xfId="3" applyFont="1" applyBorder="1" applyAlignment="1">
      <alignment horizontal="left" vertical="center" indent="1"/>
    </xf>
    <xf numFmtId="3" fontId="19" fillId="0" borderId="3" xfId="3" applyNumberFormat="1" applyFont="1" applyBorder="1" applyAlignment="1">
      <alignment horizontal="right" vertical="center" indent="1"/>
    </xf>
    <xf numFmtId="3" fontId="19" fillId="2" borderId="12" xfId="3" applyNumberFormat="1" applyFont="1" applyFill="1" applyBorder="1" applyAlignment="1">
      <alignment horizontal="right" vertical="center" indent="1"/>
    </xf>
    <xf numFmtId="3" fontId="19" fillId="2" borderId="37" xfId="3" applyNumberFormat="1" applyFont="1" applyFill="1" applyBorder="1" applyAlignment="1">
      <alignment horizontal="right" vertical="center" indent="1"/>
    </xf>
    <xf numFmtId="3" fontId="20" fillId="4" borderId="38" xfId="3" applyNumberFormat="1" applyFont="1" applyFill="1" applyBorder="1" applyAlignment="1">
      <alignment horizontal="right" vertical="center" indent="1"/>
    </xf>
    <xf numFmtId="0" fontId="25" fillId="0" borderId="1" xfId="3" applyFont="1" applyBorder="1" applyAlignment="1">
      <alignment horizontal="left" vertical="center" indent="1"/>
    </xf>
    <xf numFmtId="3" fontId="19" fillId="0" borderId="2" xfId="3" applyNumberFormat="1" applyFont="1" applyBorder="1" applyAlignment="1">
      <alignment horizontal="right" vertical="center" indent="1"/>
    </xf>
    <xf numFmtId="3" fontId="19" fillId="2" borderId="2" xfId="3" applyNumberFormat="1" applyFont="1" applyFill="1" applyBorder="1" applyAlignment="1">
      <alignment horizontal="right" vertical="center" indent="1"/>
    </xf>
    <xf numFmtId="3" fontId="19" fillId="2" borderId="32" xfId="3" applyNumberFormat="1" applyFont="1" applyFill="1" applyBorder="1" applyAlignment="1">
      <alignment horizontal="right" vertical="center" indent="1"/>
    </xf>
    <xf numFmtId="3" fontId="20" fillId="4" borderId="33" xfId="3" applyNumberFormat="1" applyFont="1" applyFill="1" applyBorder="1" applyAlignment="1">
      <alignment horizontal="right" vertical="center" indent="1"/>
    </xf>
    <xf numFmtId="0" fontId="26" fillId="0" borderId="1" xfId="3" applyFont="1" applyBorder="1" applyAlignment="1">
      <alignment horizontal="left" vertical="center" wrapText="1" indent="1"/>
    </xf>
    <xf numFmtId="3" fontId="20" fillId="0" borderId="2" xfId="3" applyNumberFormat="1" applyFont="1" applyBorder="1" applyAlignment="1">
      <alignment horizontal="right" vertical="center" indent="1"/>
    </xf>
    <xf numFmtId="3" fontId="20" fillId="2" borderId="2" xfId="3" applyNumberFormat="1" applyFont="1" applyFill="1" applyBorder="1" applyAlignment="1">
      <alignment horizontal="right" vertical="center" indent="1"/>
    </xf>
    <xf numFmtId="3" fontId="20" fillId="2" borderId="32" xfId="3" applyNumberFormat="1" applyFont="1" applyFill="1" applyBorder="1" applyAlignment="1">
      <alignment horizontal="right" vertical="center" indent="1"/>
    </xf>
    <xf numFmtId="0" fontId="25" fillId="0" borderId="1" xfId="3" applyFont="1" applyBorder="1" applyAlignment="1">
      <alignment horizontal="left" vertical="center" indent="3"/>
    </xf>
    <xf numFmtId="0" fontId="4" fillId="0" borderId="16" xfId="3" applyFont="1" applyBorder="1" applyAlignment="1">
      <alignment horizontal="left" vertical="center" wrapText="1" indent="1"/>
    </xf>
    <xf numFmtId="0" fontId="1" fillId="0" borderId="1" xfId="3" applyFont="1" applyBorder="1" applyAlignment="1">
      <alignment horizontal="left" vertical="center" indent="1"/>
    </xf>
    <xf numFmtId="0" fontId="1" fillId="0" borderId="1" xfId="3" applyFont="1" applyBorder="1" applyAlignment="1">
      <alignment horizontal="left" vertical="center" wrapText="1" indent="1"/>
    </xf>
    <xf numFmtId="3" fontId="19" fillId="0" borderId="23" xfId="3" applyNumberFormat="1" applyFont="1" applyBorder="1" applyAlignment="1">
      <alignment horizontal="right" vertical="center" indent="1"/>
    </xf>
    <xf numFmtId="3" fontId="19" fillId="2" borderId="24" xfId="3" applyNumberFormat="1" applyFont="1" applyFill="1" applyBorder="1" applyAlignment="1">
      <alignment horizontal="right" vertical="center" indent="1"/>
    </xf>
    <xf numFmtId="3" fontId="19" fillId="2" borderId="39" xfId="3" applyNumberFormat="1" applyFont="1" applyFill="1" applyBorder="1" applyAlignment="1">
      <alignment horizontal="right" vertical="center" indent="1"/>
    </xf>
    <xf numFmtId="3" fontId="20" fillId="4" borderId="40" xfId="3" applyNumberFormat="1" applyFont="1" applyFill="1" applyBorder="1" applyAlignment="1">
      <alignment horizontal="right" vertical="center" indent="1"/>
    </xf>
    <xf numFmtId="0" fontId="1" fillId="0" borderId="15" xfId="3" applyFont="1" applyBorder="1" applyAlignment="1">
      <alignment horizontal="left" vertical="center" wrapText="1" indent="1"/>
    </xf>
    <xf numFmtId="3" fontId="19" fillId="2" borderId="3" xfId="3" applyNumberFormat="1" applyFont="1" applyFill="1" applyBorder="1" applyAlignment="1">
      <alignment horizontal="right" vertical="center" indent="1"/>
    </xf>
    <xf numFmtId="3" fontId="19" fillId="2" borderId="30" xfId="3" applyNumberFormat="1" applyFont="1" applyFill="1" applyBorder="1" applyAlignment="1">
      <alignment horizontal="right" vertical="center" indent="1"/>
    </xf>
    <xf numFmtId="3" fontId="20" fillId="4" borderId="31" xfId="3" applyNumberFormat="1" applyFont="1" applyFill="1" applyBorder="1" applyAlignment="1">
      <alignment horizontal="right" vertical="center" indent="1"/>
    </xf>
    <xf numFmtId="0" fontId="1" fillId="0" borderId="7" xfId="3" applyFont="1" applyBorder="1" applyAlignment="1">
      <alignment horizontal="left" vertical="center" wrapText="1" indent="1"/>
    </xf>
    <xf numFmtId="3" fontId="19" fillId="0" borderId="24" xfId="3" applyNumberFormat="1" applyFont="1" applyBorder="1" applyAlignment="1">
      <alignment horizontal="right" vertical="center" indent="1"/>
    </xf>
    <xf numFmtId="0" fontId="1" fillId="0" borderId="22" xfId="3" applyFont="1" applyBorder="1" applyAlignment="1">
      <alignment horizontal="left" vertical="center" wrapText="1" indent="1"/>
    </xf>
    <xf numFmtId="0" fontId="1" fillId="0" borderId="25" xfId="3" applyFont="1" applyBorder="1" applyAlignment="1">
      <alignment horizontal="left" vertical="center" wrapText="1" indent="1"/>
    </xf>
    <xf numFmtId="3" fontId="20" fillId="0" borderId="23" xfId="3" applyNumberFormat="1" applyFont="1" applyBorder="1" applyAlignment="1">
      <alignment horizontal="right" vertical="center" indent="1"/>
    </xf>
    <xf numFmtId="3" fontId="19" fillId="2" borderId="23" xfId="3" applyNumberFormat="1" applyFont="1" applyFill="1" applyBorder="1" applyAlignment="1">
      <alignment horizontal="right" vertical="center" indent="1"/>
    </xf>
    <xf numFmtId="3" fontId="20" fillId="2" borderId="23" xfId="3" applyNumberFormat="1" applyFont="1" applyFill="1" applyBorder="1" applyAlignment="1">
      <alignment horizontal="right" vertical="center" indent="1"/>
    </xf>
    <xf numFmtId="3" fontId="20" fillId="2" borderId="41" xfId="3" applyNumberFormat="1" applyFont="1" applyFill="1" applyBorder="1" applyAlignment="1">
      <alignment horizontal="right" vertical="center" indent="1"/>
    </xf>
    <xf numFmtId="3" fontId="20" fillId="4" borderId="42" xfId="3" applyNumberFormat="1" applyFont="1" applyFill="1" applyBorder="1" applyAlignment="1">
      <alignment horizontal="right" vertical="center" indent="1"/>
    </xf>
    <xf numFmtId="0" fontId="4" fillId="4" borderId="16" xfId="3" applyFont="1" applyFill="1" applyBorder="1" applyAlignment="1">
      <alignment horizontal="left" vertical="center" wrapText="1" indent="1"/>
    </xf>
    <xf numFmtId="3" fontId="20" fillId="4" borderId="17" xfId="3" applyNumberFormat="1" applyFont="1" applyFill="1" applyBorder="1" applyAlignment="1">
      <alignment horizontal="right" vertical="center" indent="1"/>
    </xf>
    <xf numFmtId="3" fontId="20" fillId="4" borderId="29" xfId="3" applyNumberFormat="1" applyFont="1" applyFill="1" applyBorder="1" applyAlignment="1">
      <alignment horizontal="right" vertical="center" indent="1"/>
    </xf>
    <xf numFmtId="0" fontId="2" fillId="0" borderId="22" xfId="3" applyFont="1" applyBorder="1" applyAlignment="1">
      <alignment horizontal="left" vertical="center" indent="5"/>
    </xf>
    <xf numFmtId="0" fontId="2" fillId="0" borderId="1" xfId="3" applyFont="1" applyBorder="1" applyAlignment="1">
      <alignment horizontal="left" vertical="center" indent="5"/>
    </xf>
    <xf numFmtId="0" fontId="2" fillId="0" borderId="25" xfId="3" applyFont="1" applyBorder="1" applyAlignment="1">
      <alignment horizontal="left" vertical="center" indent="5"/>
    </xf>
    <xf numFmtId="3" fontId="19" fillId="2" borderId="41" xfId="3" applyNumberFormat="1" applyFont="1" applyFill="1" applyBorder="1" applyAlignment="1">
      <alignment horizontal="right" vertical="center" indent="1"/>
    </xf>
    <xf numFmtId="0" fontId="4" fillId="3" borderId="16" xfId="3" applyFont="1" applyFill="1" applyBorder="1" applyAlignment="1">
      <alignment horizontal="center" vertical="center"/>
    </xf>
    <xf numFmtId="3" fontId="20" fillId="3" borderId="17" xfId="3" applyNumberFormat="1" applyFont="1" applyFill="1" applyBorder="1" applyAlignment="1">
      <alignment horizontal="right" vertical="center" indent="1"/>
    </xf>
    <xf numFmtId="3" fontId="20" fillId="3" borderId="29" xfId="3" applyNumberFormat="1" applyFont="1" applyFill="1" applyBorder="1" applyAlignment="1">
      <alignment horizontal="right" vertical="center" indent="1"/>
    </xf>
    <xf numFmtId="3" fontId="20" fillId="3" borderId="28" xfId="3" applyNumberFormat="1" applyFont="1" applyFill="1" applyBorder="1" applyAlignment="1">
      <alignment horizontal="right" vertical="center" indent="1"/>
    </xf>
    <xf numFmtId="3" fontId="4" fillId="2" borderId="0" xfId="3" applyNumberFormat="1" applyFont="1" applyFill="1" applyAlignment="1">
      <alignment horizontal="right" indent="1"/>
    </xf>
    <xf numFmtId="0" fontId="3" fillId="2" borderId="0" xfId="3" applyFont="1" applyFill="1"/>
    <xf numFmtId="3" fontId="1" fillId="0" borderId="24" xfId="8" applyNumberFormat="1" applyFont="1" applyBorder="1" applyAlignment="1">
      <alignment horizontal="center" vertical="center" wrapText="1"/>
    </xf>
    <xf numFmtId="3" fontId="21" fillId="6" borderId="2" xfId="8" applyNumberFormat="1" applyFont="1" applyFill="1" applyBorder="1" applyAlignment="1">
      <alignment horizontal="right" vertical="center" wrapText="1" indent="1"/>
    </xf>
    <xf numFmtId="0" fontId="20" fillId="6" borderId="39" xfId="8" applyFont="1" applyFill="1" applyBorder="1" applyAlignment="1">
      <alignment horizontal="left" vertical="center" wrapText="1" indent="1"/>
    </xf>
    <xf numFmtId="0" fontId="6" fillId="0" borderId="32" xfId="3" applyBorder="1"/>
    <xf numFmtId="0" fontId="20" fillId="2" borderId="46" xfId="8" applyFont="1" applyFill="1" applyBorder="1" applyAlignment="1">
      <alignment vertical="center" wrapText="1"/>
    </xf>
    <xf numFmtId="0" fontId="20" fillId="2" borderId="32" xfId="8" applyFont="1" applyFill="1" applyBorder="1" applyAlignment="1">
      <alignment horizontal="left" vertical="center" wrapText="1" indent="1"/>
    </xf>
    <xf numFmtId="3" fontId="21" fillId="2" borderId="2" xfId="8" applyNumberFormat="1" applyFont="1" applyFill="1" applyBorder="1" applyAlignment="1">
      <alignment horizontal="right" vertical="center" wrapText="1" indent="1"/>
    </xf>
    <xf numFmtId="0" fontId="20" fillId="0" borderId="47" xfId="8" applyFont="1" applyBorder="1" applyAlignment="1">
      <alignment vertical="center" wrapText="1"/>
    </xf>
    <xf numFmtId="0" fontId="20" fillId="4" borderId="2" xfId="8" applyFont="1" applyFill="1" applyBorder="1" applyAlignment="1">
      <alignment horizontal="left" vertical="center" wrapText="1" indent="1"/>
    </xf>
    <xf numFmtId="3" fontId="21" fillId="4" borderId="24" xfId="8" applyNumberFormat="1" applyFont="1" applyFill="1" applyBorder="1" applyAlignment="1">
      <alignment horizontal="right" vertical="center" wrapText="1" indent="1"/>
    </xf>
    <xf numFmtId="0" fontId="1" fillId="0" borderId="32" xfId="3" applyFont="1" applyBorder="1" applyAlignment="1">
      <alignment horizontal="center" vertical="center"/>
    </xf>
    <xf numFmtId="0" fontId="4" fillId="0" borderId="47" xfId="8" applyFont="1" applyBorder="1" applyAlignment="1">
      <alignment horizontal="center" vertical="center" wrapText="1"/>
    </xf>
    <xf numFmtId="3" fontId="21" fillId="0" borderId="46" xfId="8" applyNumberFormat="1" applyFont="1" applyBorder="1" applyAlignment="1">
      <alignment horizontal="right" vertical="center" wrapText="1" indent="1"/>
    </xf>
    <xf numFmtId="3" fontId="21" fillId="0" borderId="24" xfId="8" applyNumberFormat="1" applyFont="1" applyBorder="1" applyAlignment="1">
      <alignment horizontal="right" vertical="center" wrapText="1" indent="1"/>
    </xf>
    <xf numFmtId="3" fontId="22" fillId="0" borderId="24" xfId="8" applyNumberFormat="1" applyFont="1" applyBorder="1" applyAlignment="1">
      <alignment horizontal="right" vertical="center" wrapText="1" indent="1"/>
    </xf>
    <xf numFmtId="0" fontId="25" fillId="0" borderId="51" xfId="8" applyFont="1" applyBorder="1" applyAlignment="1">
      <alignment horizontal="center" vertical="center" wrapText="1"/>
    </xf>
    <xf numFmtId="0" fontId="28" fillId="0" borderId="51" xfId="8" applyFont="1" applyBorder="1" applyAlignment="1">
      <alignment horizontal="center" vertical="center" wrapText="1"/>
    </xf>
    <xf numFmtId="0" fontId="25" fillId="0" borderId="51" xfId="8" applyFont="1" applyBorder="1" applyAlignment="1">
      <alignment horizontal="left" vertical="center" wrapText="1" indent="1"/>
    </xf>
    <xf numFmtId="3" fontId="28" fillId="0" borderId="51" xfId="8" applyNumberFormat="1" applyFont="1" applyBorder="1" applyAlignment="1">
      <alignment horizontal="right" vertical="center" wrapText="1" indent="1"/>
    </xf>
    <xf numFmtId="3" fontId="21" fillId="0" borderId="2" xfId="8" applyNumberFormat="1" applyFont="1" applyBorder="1" applyAlignment="1">
      <alignment horizontal="right" vertical="center" wrapText="1" indent="1"/>
    </xf>
    <xf numFmtId="3" fontId="22" fillId="0" borderId="52" xfId="8" applyNumberFormat="1" applyFont="1" applyBorder="1" applyAlignment="1">
      <alignment horizontal="right" vertical="center" wrapText="1" indent="1"/>
    </xf>
    <xf numFmtId="0" fontId="25" fillId="0" borderId="53" xfId="8" applyFont="1" applyBorder="1" applyAlignment="1">
      <alignment horizontal="center" vertical="center" wrapText="1"/>
    </xf>
    <xf numFmtId="3" fontId="28" fillId="0" borderId="53" xfId="8" applyNumberFormat="1" applyFont="1" applyBorder="1" applyAlignment="1">
      <alignment horizontal="right" vertical="center" wrapText="1" indent="1"/>
    </xf>
    <xf numFmtId="0" fontId="28" fillId="0" borderId="53" xfId="8" applyFont="1" applyBorder="1" applyAlignment="1">
      <alignment horizontal="center" vertical="center" wrapText="1"/>
    </xf>
    <xf numFmtId="0" fontId="25" fillId="0" borderId="53" xfId="8" applyFont="1" applyBorder="1" applyAlignment="1">
      <alignment horizontal="left" vertical="center" wrapText="1" indent="1"/>
    </xf>
    <xf numFmtId="3" fontId="22" fillId="0" borderId="27" xfId="8" applyNumberFormat="1" applyFont="1" applyBorder="1" applyAlignment="1">
      <alignment horizontal="right" vertical="center" wrapText="1" indent="1"/>
    </xf>
    <xf numFmtId="0" fontId="6" fillId="0" borderId="28" xfId="3" applyBorder="1"/>
    <xf numFmtId="3" fontId="21" fillId="6" borderId="3" xfId="8" applyNumberFormat="1" applyFont="1" applyFill="1" applyBorder="1" applyAlignment="1">
      <alignment horizontal="right" vertical="center" wrapText="1" indent="1"/>
    </xf>
    <xf numFmtId="0" fontId="20" fillId="7" borderId="2" xfId="8" applyFont="1" applyFill="1" applyBorder="1" applyAlignment="1">
      <alignment horizontal="left" vertical="center" wrapText="1" indent="1"/>
    </xf>
    <xf numFmtId="3" fontId="21" fillId="7" borderId="24" xfId="8" applyNumberFormat="1" applyFont="1" applyFill="1" applyBorder="1" applyAlignment="1">
      <alignment horizontal="right" vertical="center" wrapText="1" indent="1"/>
    </xf>
    <xf numFmtId="0" fontId="25" fillId="0" borderId="54" xfId="8" applyFont="1" applyBorder="1" applyAlignment="1">
      <alignment horizontal="center" vertical="center" wrapText="1"/>
    </xf>
    <xf numFmtId="0" fontId="28" fillId="0" borderId="54" xfId="8" applyFont="1" applyBorder="1" applyAlignment="1">
      <alignment horizontal="center" vertical="center" wrapText="1"/>
    </xf>
    <xf numFmtId="0" fontId="25" fillId="0" borderId="54" xfId="8" applyFont="1" applyBorder="1" applyAlignment="1">
      <alignment horizontal="left" vertical="center" wrapText="1" indent="1"/>
    </xf>
    <xf numFmtId="3" fontId="28" fillId="0" borderId="54" xfId="8" applyNumberFormat="1" applyFont="1" applyBorder="1" applyAlignment="1">
      <alignment horizontal="right" vertical="center" wrapText="1" indent="1"/>
    </xf>
    <xf numFmtId="0" fontId="6" fillId="0" borderId="0" xfId="3" applyAlignment="1">
      <alignment horizontal="right" indent="1"/>
    </xf>
    <xf numFmtId="0" fontId="25" fillId="0" borderId="34" xfId="8" applyFont="1" applyBorder="1" applyAlignment="1">
      <alignment horizontal="center" vertical="center" wrapText="1"/>
    </xf>
    <xf numFmtId="3" fontId="28" fillId="0" borderId="27" xfId="8" applyNumberFormat="1" applyFont="1" applyBorder="1" applyAlignment="1">
      <alignment horizontal="right" vertical="center" wrapText="1" indent="1"/>
    </xf>
    <xf numFmtId="0" fontId="1" fillId="0" borderId="29" xfId="0" applyFont="1" applyBorder="1" applyAlignment="1">
      <alignment horizontal="left" vertical="center" indent="1"/>
    </xf>
    <xf numFmtId="0" fontId="14" fillId="2" borderId="29" xfId="0" applyFont="1" applyFill="1" applyBorder="1" applyAlignment="1">
      <alignment horizontal="center" vertical="center"/>
    </xf>
    <xf numFmtId="3" fontId="1" fillId="0" borderId="18" xfId="0" applyNumberFormat="1" applyFont="1" applyBorder="1" applyAlignment="1">
      <alignment horizontal="right" vertical="center" indent="1"/>
    </xf>
    <xf numFmtId="3" fontId="21" fillId="0" borderId="18" xfId="0" applyNumberFormat="1" applyFont="1" applyBorder="1" applyAlignment="1">
      <alignment horizontal="right" vertical="center" indent="1"/>
    </xf>
    <xf numFmtId="0" fontId="4" fillId="0" borderId="9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1" fillId="0" borderId="37" xfId="0" applyFont="1" applyBorder="1" applyAlignment="1">
      <alignment horizontal="left" vertical="center" wrapText="1" indent="1"/>
    </xf>
    <xf numFmtId="165" fontId="1" fillId="0" borderId="38" xfId="4" applyNumberFormat="1" applyFont="1" applyFill="1" applyBorder="1" applyAlignment="1">
      <alignment horizontal="right" vertical="center" indent="1"/>
    </xf>
    <xf numFmtId="0" fontId="2" fillId="0" borderId="13" xfId="3" applyFont="1" applyBorder="1" applyAlignment="1">
      <alignment horizontal="center" vertical="center" wrapText="1"/>
    </xf>
    <xf numFmtId="0" fontId="2" fillId="0" borderId="19" xfId="3" applyFont="1" applyBorder="1" applyAlignment="1">
      <alignment horizontal="center" vertical="center" wrapText="1"/>
    </xf>
    <xf numFmtId="0" fontId="1" fillId="0" borderId="11" xfId="3" applyFont="1" applyBorder="1" applyAlignment="1">
      <alignment horizontal="center" vertical="center"/>
    </xf>
    <xf numFmtId="0" fontId="1" fillId="0" borderId="12" xfId="3" applyFont="1" applyBorder="1" applyAlignment="1">
      <alignment horizontal="center" vertical="center"/>
    </xf>
    <xf numFmtId="0" fontId="6" fillId="0" borderId="21" xfId="3" applyFont="1" applyFill="1" applyBorder="1" applyAlignment="1">
      <alignment horizontal="center" vertical="center" wrapText="1"/>
    </xf>
    <xf numFmtId="0" fontId="6" fillId="0" borderId="20" xfId="3" applyFont="1" applyFill="1" applyBorder="1" applyAlignment="1">
      <alignment horizontal="center" vertical="center" wrapText="1"/>
    </xf>
    <xf numFmtId="0" fontId="6" fillId="0" borderId="0" xfId="3" applyFont="1" applyAlignment="1">
      <alignment horizontal="center" vertical="center" wrapText="1"/>
    </xf>
    <xf numFmtId="0" fontId="6" fillId="0" borderId="0" xfId="0" applyFont="1" applyAlignment="1">
      <alignment horizontal="right" vertical="top"/>
    </xf>
    <xf numFmtId="0" fontId="4" fillId="0" borderId="13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21" fillId="3" borderId="36" xfId="0" applyFont="1" applyFill="1" applyBorder="1" applyAlignment="1">
      <alignment horizontal="center" vertical="center"/>
    </xf>
    <xf numFmtId="0" fontId="21" fillId="3" borderId="26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27" fillId="0" borderId="55" xfId="3" applyFont="1" applyBorder="1" applyAlignment="1">
      <alignment horizontal="center" vertical="center"/>
    </xf>
    <xf numFmtId="0" fontId="2" fillId="0" borderId="48" xfId="8" applyFont="1" applyBorder="1" applyAlignment="1">
      <alignment horizontal="left" vertical="center" wrapText="1" indent="1"/>
    </xf>
    <xf numFmtId="0" fontId="2" fillId="0" borderId="49" xfId="8" applyFont="1" applyBorder="1" applyAlignment="1">
      <alignment horizontal="left" vertical="center" wrapText="1" indent="1"/>
    </xf>
    <xf numFmtId="0" fontId="2" fillId="0" borderId="50" xfId="8" applyFont="1" applyBorder="1" applyAlignment="1">
      <alignment horizontal="left" vertical="center" wrapText="1" indent="1"/>
    </xf>
    <xf numFmtId="0" fontId="27" fillId="0" borderId="43" xfId="3" applyFont="1" applyBorder="1" applyAlignment="1">
      <alignment horizontal="center" vertical="center"/>
    </xf>
    <xf numFmtId="0" fontId="22" fillId="5" borderId="39" xfId="8" applyFont="1" applyFill="1" applyBorder="1" applyAlignment="1">
      <alignment horizontal="center" vertical="center" wrapText="1"/>
    </xf>
    <xf numFmtId="0" fontId="6" fillId="0" borderId="44" xfId="3" applyBorder="1" applyAlignment="1">
      <alignment horizontal="center" vertical="center" wrapText="1"/>
    </xf>
    <xf numFmtId="0" fontId="6" fillId="0" borderId="45" xfId="3" applyBorder="1" applyAlignment="1">
      <alignment horizontal="center" vertical="center" wrapText="1"/>
    </xf>
    <xf numFmtId="0" fontId="21" fillId="6" borderId="2" xfId="8" applyFont="1" applyFill="1" applyBorder="1" applyAlignment="1">
      <alignment horizontal="left" vertical="center" wrapText="1" indent="1"/>
    </xf>
    <xf numFmtId="0" fontId="20" fillId="6" borderId="39" xfId="8" applyFont="1" applyFill="1" applyBorder="1" applyAlignment="1">
      <alignment horizontal="left" vertical="center" wrapText="1"/>
    </xf>
    <xf numFmtId="0" fontId="20" fillId="6" borderId="46" xfId="8" applyFont="1" applyFill="1" applyBorder="1" applyAlignment="1">
      <alignment horizontal="left" vertical="center" wrapText="1"/>
    </xf>
    <xf numFmtId="0" fontId="20" fillId="0" borderId="24" xfId="8" applyFont="1" applyBorder="1" applyAlignment="1">
      <alignment horizontal="left" vertical="center" wrapText="1" indent="1"/>
    </xf>
    <xf numFmtId="0" fontId="20" fillId="0" borderId="32" xfId="8" applyFont="1" applyBorder="1" applyAlignment="1">
      <alignment horizontal="left" vertical="center" wrapText="1" indent="1"/>
    </xf>
    <xf numFmtId="0" fontId="20" fillId="0" borderId="47" xfId="8" applyFont="1" applyBorder="1" applyAlignment="1">
      <alignment horizontal="left" vertical="center" wrapText="1" indent="1"/>
    </xf>
    <xf numFmtId="0" fontId="20" fillId="0" borderId="46" xfId="8" applyFont="1" applyBorder="1" applyAlignment="1">
      <alignment horizontal="left" vertical="center" wrapText="1" indent="1"/>
    </xf>
    <xf numFmtId="0" fontId="21" fillId="6" borderId="3" xfId="8" applyFont="1" applyFill="1" applyBorder="1" applyAlignment="1">
      <alignment horizontal="left" vertical="center" wrapText="1" indent="1"/>
    </xf>
  </cellXfs>
  <cellStyles count="9">
    <cellStyle name="Dziesiętny 2" xfId="4" xr:uid="{00000000-0005-0000-0000-000000000000}"/>
    <cellStyle name="Dziesiętny 2 2" xfId="6" xr:uid="{00000000-0005-0000-0000-000001000000}"/>
    <cellStyle name="Dziesiętny 3" xfId="7" xr:uid="{00000000-0005-0000-0000-000034000000}"/>
    <cellStyle name="Normalny" xfId="0" builtinId="0"/>
    <cellStyle name="Normalny 2" xfId="3" xr:uid="{00000000-0005-0000-0000-000002000000}"/>
    <cellStyle name="Normalny 3" xfId="2" xr:uid="{00000000-0005-0000-0000-000003000000}"/>
    <cellStyle name="Normalny 4" xfId="1" xr:uid="{00000000-0005-0000-0000-000004000000}"/>
    <cellStyle name="Normalny_Arkusz1" xfId="8" xr:uid="{71825339-A5FF-45EB-BA36-9ED9AE67CEF4}"/>
    <cellStyle name="Procentowy 2" xfId="5" xr:uid="{00000000-0005-0000-0000-000005000000}"/>
  </cellStyles>
  <dxfs count="0"/>
  <tableStyles count="0" defaultTableStyle="TableStyleMedium9" defaultPivotStyle="PivotStyleLight16"/>
  <colors>
    <mruColors>
      <color rgb="FFFFFFCC"/>
      <color rgb="FFFFFF99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8"/>
  <sheetViews>
    <sheetView tabSelected="1" zoomScale="110" zoomScaleNormal="110" workbookViewId="0">
      <selection activeCell="E5" sqref="E5"/>
    </sheetView>
  </sheetViews>
  <sheetFormatPr defaultColWidth="9.140625" defaultRowHeight="12.75"/>
  <cols>
    <col min="1" max="1" width="8.85546875" style="1" customWidth="1"/>
    <col min="2" max="2" width="76.7109375" style="1" customWidth="1"/>
    <col min="3" max="3" width="18.42578125" style="1" customWidth="1"/>
    <col min="4" max="4" width="17" style="1" customWidth="1"/>
    <col min="5" max="5" width="11" style="1" customWidth="1"/>
    <col min="6" max="16384" width="9.140625" style="1"/>
  </cols>
  <sheetData>
    <row r="1" spans="1:9" ht="16.5" customHeight="1">
      <c r="A1" s="176" t="s">
        <v>23</v>
      </c>
      <c r="B1" s="178" t="s">
        <v>0</v>
      </c>
      <c r="C1" s="180" t="s">
        <v>52</v>
      </c>
    </row>
    <row r="2" spans="1:9" ht="83.25" customHeight="1">
      <c r="A2" s="177"/>
      <c r="B2" s="179"/>
      <c r="C2" s="181"/>
    </row>
    <row r="3" spans="1:9" ht="14.25" customHeight="1">
      <c r="A3" s="10">
        <v>0</v>
      </c>
      <c r="B3" s="11">
        <v>1</v>
      </c>
      <c r="C3" s="12">
        <v>2</v>
      </c>
    </row>
    <row r="4" spans="1:9" ht="39.950000000000003" customHeight="1" thickBot="1">
      <c r="A4" s="13">
        <v>73010</v>
      </c>
      <c r="B4" s="14" t="s">
        <v>16</v>
      </c>
      <c r="C4" s="15">
        <f>C5</f>
        <v>17855000</v>
      </c>
    </row>
    <row r="5" spans="1:9" ht="39" customHeight="1">
      <c r="A5" s="16" t="s">
        <v>24</v>
      </c>
      <c r="B5" s="17" t="s">
        <v>22</v>
      </c>
      <c r="C5" s="18">
        <v>17855000</v>
      </c>
    </row>
    <row r="6" spans="1:9" ht="54" customHeight="1" thickBot="1">
      <c r="A6" s="19"/>
      <c r="B6" s="20" t="s">
        <v>55</v>
      </c>
      <c r="C6" s="21">
        <f>C5-C7</f>
        <v>17855000</v>
      </c>
      <c r="E6" s="2"/>
    </row>
    <row r="7" spans="1:9" ht="30.75" hidden="1" thickBot="1">
      <c r="A7" s="22"/>
      <c r="B7" s="44" t="s">
        <v>42</v>
      </c>
      <c r="C7" s="43"/>
      <c r="E7" s="2"/>
    </row>
    <row r="8" spans="1:9" ht="39.950000000000003" customHeight="1" thickBot="1">
      <c r="A8" s="24">
        <v>73011</v>
      </c>
      <c r="B8" s="25" t="s">
        <v>2</v>
      </c>
      <c r="C8" s="26">
        <f>SUM(C9:C11)</f>
        <v>40910000</v>
      </c>
    </row>
    <row r="9" spans="1:9" ht="41.25" customHeight="1">
      <c r="A9" s="19" t="s">
        <v>24</v>
      </c>
      <c r="B9" s="27" t="s">
        <v>22</v>
      </c>
      <c r="C9" s="45">
        <v>39678000</v>
      </c>
      <c r="D9" s="29"/>
      <c r="E9" s="2"/>
    </row>
    <row r="10" spans="1:9" ht="51.75" customHeight="1">
      <c r="A10" s="31" t="s">
        <v>25</v>
      </c>
      <c r="B10" s="32" t="s">
        <v>27</v>
      </c>
      <c r="C10" s="33">
        <v>900000</v>
      </c>
    </row>
    <row r="11" spans="1:9" ht="59.1" customHeight="1" thickBot="1">
      <c r="A11" s="31" t="s">
        <v>26</v>
      </c>
      <c r="B11" s="34" t="s">
        <v>28</v>
      </c>
      <c r="C11" s="35">
        <v>332000</v>
      </c>
    </row>
    <row r="12" spans="1:9" ht="74.25" hidden="1" customHeight="1" thickBot="1">
      <c r="A12" s="36" t="s">
        <v>36</v>
      </c>
      <c r="B12" s="34" t="s">
        <v>37</v>
      </c>
      <c r="C12" s="37" t="e">
        <f>#REF!</f>
        <v>#REF!</v>
      </c>
    </row>
    <row r="13" spans="1:9" ht="39.950000000000003" customHeight="1" thickBot="1">
      <c r="A13" s="24">
        <v>73095</v>
      </c>
      <c r="B13" s="38" t="s">
        <v>17</v>
      </c>
      <c r="C13" s="39">
        <f>C14+C15+C21+C22+C23</f>
        <v>47129000</v>
      </c>
      <c r="D13" s="2"/>
    </row>
    <row r="14" spans="1:9" ht="78.75" customHeight="1">
      <c r="A14" s="53" t="s">
        <v>47</v>
      </c>
      <c r="B14" s="54" t="s">
        <v>46</v>
      </c>
      <c r="C14" s="18">
        <v>11971000</v>
      </c>
    </row>
    <row r="15" spans="1:9" ht="30.75" customHeight="1">
      <c r="A15" s="19" t="s">
        <v>24</v>
      </c>
      <c r="B15" s="27" t="s">
        <v>22</v>
      </c>
      <c r="C15" s="28">
        <v>32086000</v>
      </c>
    </row>
    <row r="16" spans="1:9" s="6" customFormat="1" ht="70.5" customHeight="1">
      <c r="A16" s="22"/>
      <c r="B16" s="44" t="s">
        <v>54</v>
      </c>
      <c r="C16" s="46">
        <f>30812000-C19</f>
        <v>27889000</v>
      </c>
      <c r="D16" s="5"/>
      <c r="E16" s="5"/>
      <c r="F16" s="182"/>
      <c r="G16" s="182"/>
      <c r="H16" s="182"/>
      <c r="I16" s="182"/>
    </row>
    <row r="17" spans="1:9" s="6" customFormat="1" ht="19.5" hidden="1" customHeight="1">
      <c r="A17" s="22"/>
      <c r="B17" s="23" t="s">
        <v>18</v>
      </c>
      <c r="C17" s="47"/>
      <c r="D17" s="5"/>
      <c r="E17" s="5"/>
      <c r="F17" s="182"/>
      <c r="G17" s="182"/>
      <c r="H17" s="182"/>
      <c r="I17" s="182"/>
    </row>
    <row r="18" spans="1:9" s="6" customFormat="1" ht="30" hidden="1" customHeight="1">
      <c r="A18" s="22"/>
      <c r="B18" s="44" t="s">
        <v>42</v>
      </c>
      <c r="C18" s="30"/>
      <c r="E18" s="5"/>
    </row>
    <row r="19" spans="1:9" s="6" customFormat="1" ht="33.75" customHeight="1">
      <c r="A19" s="22"/>
      <c r="B19" s="44" t="s">
        <v>53</v>
      </c>
      <c r="C19" s="30">
        <v>2923000</v>
      </c>
      <c r="E19" s="5"/>
    </row>
    <row r="20" spans="1:9" s="6" customFormat="1" ht="31.5" customHeight="1">
      <c r="A20" s="22"/>
      <c r="B20" s="44" t="s">
        <v>40</v>
      </c>
      <c r="C20" s="30">
        <f>1274000</f>
        <v>1274000</v>
      </c>
      <c r="E20" s="5"/>
    </row>
    <row r="21" spans="1:9" s="6" customFormat="1" ht="31.5" customHeight="1">
      <c r="A21" s="31" t="s">
        <v>48</v>
      </c>
      <c r="B21" s="32" t="s">
        <v>49</v>
      </c>
      <c r="C21" s="55">
        <v>288000</v>
      </c>
      <c r="E21" s="5"/>
    </row>
    <row r="22" spans="1:9" ht="52.5" customHeight="1">
      <c r="A22" s="31" t="s">
        <v>25</v>
      </c>
      <c r="B22" s="32" t="s">
        <v>27</v>
      </c>
      <c r="C22" s="40">
        <f>2384000</f>
        <v>2384000</v>
      </c>
      <c r="D22" s="2"/>
    </row>
    <row r="23" spans="1:9" ht="67.5" customHeight="1" thickBot="1">
      <c r="A23" s="36" t="s">
        <v>26</v>
      </c>
      <c r="B23" s="34" t="s">
        <v>29</v>
      </c>
      <c r="C23" s="40">
        <v>400000</v>
      </c>
    </row>
    <row r="24" spans="1:9" ht="52.5" customHeight="1" thickBot="1">
      <c r="A24" s="41"/>
      <c r="B24" s="50" t="s">
        <v>45</v>
      </c>
      <c r="C24" s="42">
        <f>C4+C8+C13</f>
        <v>105894000</v>
      </c>
    </row>
    <row r="25" spans="1:9" ht="24.75" customHeight="1" thickBot="1">
      <c r="A25" s="51"/>
      <c r="B25" s="168" t="s">
        <v>43</v>
      </c>
      <c r="C25" s="170">
        <v>5000</v>
      </c>
    </row>
    <row r="26" spans="1:9" ht="32.25" customHeight="1" thickBot="1">
      <c r="A26" s="52"/>
      <c r="B26" s="169" t="s">
        <v>44</v>
      </c>
      <c r="C26" s="171">
        <f>C24+C25</f>
        <v>105899000</v>
      </c>
    </row>
    <row r="28" spans="1:9">
      <c r="C28" s="2"/>
    </row>
  </sheetData>
  <mergeCells count="4">
    <mergeCell ref="A1:A2"/>
    <mergeCell ref="B1:B2"/>
    <mergeCell ref="C1:C2"/>
    <mergeCell ref="F16:I17"/>
  </mergeCells>
  <printOptions horizontalCentered="1"/>
  <pageMargins left="0.31496062992125984" right="0.11811023622047245" top="1.3385826771653544" bottom="0.15748031496062992" header="0.51181102362204722" footer="0.31496062992125984"/>
  <pageSetup paperSize="9" scale="75" orientation="portrait" verticalDpi="597" r:id="rId1"/>
  <headerFooter>
    <oddHeader xml:space="preserve">&amp;C
&amp;"Arial,Pogrubiony"&amp;14PLAN FINANSOWY DLA CZĘŚCI 67 POLSKA AKADEMIA NAUK
PODZIAŁ NA ZADANIA&amp;RZałącznik Nr 1 do Decyzji Nr 26/2022 Prezesa Polskiej Akademii Nauk&amp;U
&amp;UZałącznik Nr 1 do Decyzji Nr 20/2022 Prezesa Polskiej Akademii Nauk
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24C1CF-3663-46D8-9F7F-A5AF3B682EB8}">
  <sheetPr>
    <tabColor theme="0" tint="-4.9989318521683403E-2"/>
    <pageSetUpPr fitToPage="1"/>
  </sheetPr>
  <dimension ref="A1:E12"/>
  <sheetViews>
    <sheetView zoomScaleNormal="100" workbookViewId="0">
      <selection activeCell="B9" sqref="B9"/>
    </sheetView>
  </sheetViews>
  <sheetFormatPr defaultRowHeight="12.75"/>
  <cols>
    <col min="1" max="1" width="10" style="74" customWidth="1"/>
    <col min="2" max="2" width="77" customWidth="1"/>
    <col min="3" max="3" width="22.42578125" customWidth="1"/>
    <col min="4" max="4" width="47.7109375" customWidth="1"/>
    <col min="5" max="5" width="13.42578125" customWidth="1"/>
  </cols>
  <sheetData>
    <row r="1" spans="1:5" ht="36.75" customHeight="1">
      <c r="B1" s="183" t="s">
        <v>102</v>
      </c>
      <c r="C1" s="183"/>
    </row>
    <row r="2" spans="1:5" ht="91.5" customHeight="1" thickBot="1">
      <c r="A2" s="189" t="s">
        <v>103</v>
      </c>
      <c r="B2" s="189"/>
      <c r="C2" s="189"/>
    </row>
    <row r="3" spans="1:5" ht="92.25" customHeight="1" thickBot="1">
      <c r="A3" s="56" t="s">
        <v>23</v>
      </c>
      <c r="B3" s="57" t="s">
        <v>56</v>
      </c>
      <c r="C3" s="58" t="s">
        <v>57</v>
      </c>
    </row>
    <row r="4" spans="1:5" s="62" customFormat="1" ht="59.25" customHeight="1" thickBot="1">
      <c r="A4" s="59">
        <v>73011</v>
      </c>
      <c r="B4" s="60" t="s">
        <v>2</v>
      </c>
      <c r="C4" s="61">
        <f>SUM(C5:C8)</f>
        <v>1232000</v>
      </c>
    </row>
    <row r="5" spans="1:5" ht="69" customHeight="1">
      <c r="A5" s="184">
        <v>6220</v>
      </c>
      <c r="B5" s="63" t="s">
        <v>58</v>
      </c>
      <c r="C5" s="64">
        <v>814000</v>
      </c>
      <c r="D5" s="65"/>
      <c r="E5" s="65"/>
    </row>
    <row r="6" spans="1:5" ht="69" customHeight="1">
      <c r="A6" s="185"/>
      <c r="B6" s="66" t="s">
        <v>59</v>
      </c>
      <c r="C6" s="67">
        <v>16000</v>
      </c>
      <c r="D6" s="65"/>
      <c r="E6" s="65"/>
    </row>
    <row r="7" spans="1:5" ht="69" customHeight="1">
      <c r="A7" s="186"/>
      <c r="B7" s="174" t="s">
        <v>60</v>
      </c>
      <c r="C7" s="175">
        <v>70000</v>
      </c>
      <c r="D7" s="65"/>
      <c r="E7" s="65"/>
    </row>
    <row r="8" spans="1:5" ht="69" customHeight="1" thickBot="1">
      <c r="A8" s="172">
        <v>6560</v>
      </c>
      <c r="B8" s="68" t="s">
        <v>105</v>
      </c>
      <c r="C8" s="69">
        <v>332000</v>
      </c>
      <c r="D8" s="65"/>
      <c r="E8" s="65"/>
    </row>
    <row r="9" spans="1:5" ht="58.5" customHeight="1" thickBot="1">
      <c r="A9" s="70">
        <v>73095</v>
      </c>
      <c r="B9" s="60" t="s">
        <v>17</v>
      </c>
      <c r="C9" s="71">
        <f>SUM(C10:C11)</f>
        <v>2784000</v>
      </c>
    </row>
    <row r="10" spans="1:5" ht="69" customHeight="1">
      <c r="A10" s="72">
        <v>6220</v>
      </c>
      <c r="B10" s="63" t="s">
        <v>61</v>
      </c>
      <c r="C10" s="64">
        <v>2384000</v>
      </c>
    </row>
    <row r="11" spans="1:5" ht="72" customHeight="1" thickBot="1">
      <c r="A11" s="173">
        <v>6560</v>
      </c>
      <c r="B11" s="66" t="s">
        <v>62</v>
      </c>
      <c r="C11" s="67">
        <v>400000</v>
      </c>
    </row>
    <row r="12" spans="1:5" ht="61.5" customHeight="1" thickBot="1">
      <c r="A12" s="187" t="s">
        <v>63</v>
      </c>
      <c r="B12" s="188"/>
      <c r="C12" s="73">
        <f>C4+C9</f>
        <v>4016000</v>
      </c>
    </row>
  </sheetData>
  <mergeCells count="4">
    <mergeCell ref="B1:C1"/>
    <mergeCell ref="A5:A7"/>
    <mergeCell ref="A12:B12"/>
    <mergeCell ref="A2:C2"/>
  </mergeCells>
  <printOptions horizontalCentered="1"/>
  <pageMargins left="0.70866141732283472" right="0.70866141732283472" top="0.74803149606299213" bottom="0.19685039370078741" header="0.51181102362204722" footer="0.31496062992125984"/>
  <pageSetup paperSize="9" scale="80" orientation="portrait" verticalDpi="597" r:id="rId1"/>
  <headerFooter>
    <oddHeader xml:space="preserve">&amp;RZałącznik Nr 2 do Decyzji Nr 26/2022 Prezesa Polskiej Akademii Nauk 
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CFA79B-4923-4EEE-8D20-367CC4B6C9E7}">
  <sheetPr>
    <tabColor theme="0" tint="-4.9989318521683403E-2"/>
    <pageSetUpPr fitToPage="1"/>
  </sheetPr>
  <dimension ref="A1:G241"/>
  <sheetViews>
    <sheetView zoomScale="80" zoomScaleNormal="80" workbookViewId="0">
      <selection activeCell="B4" sqref="B4"/>
    </sheetView>
  </sheetViews>
  <sheetFormatPr defaultColWidth="9.140625" defaultRowHeight="12.75"/>
  <cols>
    <col min="1" max="1" width="62.140625" style="1" customWidth="1"/>
    <col min="2" max="2" width="18.140625" style="4" customWidth="1"/>
    <col min="3" max="3" width="16.28515625" style="130" customWidth="1"/>
    <col min="4" max="4" width="21.28515625" style="130" customWidth="1"/>
    <col min="5" max="5" width="15.5703125" style="4" customWidth="1"/>
    <col min="6" max="6" width="17" style="4" customWidth="1"/>
    <col min="7" max="7" width="20.140625" style="4" customWidth="1"/>
    <col min="8" max="16384" width="9.140625" style="1"/>
  </cols>
  <sheetData>
    <row r="1" spans="1:7" ht="45.75" customHeight="1" thickBot="1">
      <c r="A1" s="190" t="s">
        <v>104</v>
      </c>
      <c r="B1" s="190"/>
      <c r="C1" s="190"/>
      <c r="D1" s="190"/>
      <c r="E1" s="190"/>
      <c r="F1" s="190"/>
      <c r="G1" s="190"/>
    </row>
    <row r="2" spans="1:7" ht="118.5" customHeight="1" thickBot="1">
      <c r="A2" s="48" t="s">
        <v>0</v>
      </c>
      <c r="B2" s="75" t="s">
        <v>41</v>
      </c>
      <c r="C2" s="49" t="s">
        <v>64</v>
      </c>
      <c r="D2" s="75" t="s">
        <v>65</v>
      </c>
      <c r="E2" s="49" t="s">
        <v>66</v>
      </c>
      <c r="F2" s="76" t="s">
        <v>67</v>
      </c>
      <c r="G2" s="77" t="s">
        <v>21</v>
      </c>
    </row>
    <row r="3" spans="1:7" ht="34.5" customHeight="1" thickBot="1">
      <c r="A3" s="78" t="s">
        <v>1</v>
      </c>
      <c r="B3" s="79">
        <f>SUM(B4:B10)</f>
        <v>28469000</v>
      </c>
      <c r="C3" s="79">
        <f t="shared" ref="C3:D3" si="0">SUM(C4:C10)</f>
        <v>0</v>
      </c>
      <c r="D3" s="79">
        <f t="shared" si="0"/>
        <v>0</v>
      </c>
      <c r="E3" s="80">
        <f>SUM(E4:E10)</f>
        <v>0</v>
      </c>
      <c r="F3" s="81">
        <f t="shared" ref="F3" si="1">SUM(F4:F10)</f>
        <v>332000</v>
      </c>
      <c r="G3" s="82">
        <f>SUM(G4:G10)</f>
        <v>28801000</v>
      </c>
    </row>
    <row r="4" spans="1:7" ht="28.5" customHeight="1">
      <c r="A4" s="83" t="s">
        <v>11</v>
      </c>
      <c r="B4" s="84">
        <v>6847000</v>
      </c>
      <c r="C4" s="85"/>
      <c r="D4" s="85"/>
      <c r="E4" s="85"/>
      <c r="F4" s="86"/>
      <c r="G4" s="87">
        <f>SUM(B4:F4)</f>
        <v>6847000</v>
      </c>
    </row>
    <row r="5" spans="1:7" ht="28.5" customHeight="1">
      <c r="A5" s="88" t="s">
        <v>6</v>
      </c>
      <c r="B5" s="89">
        <v>5600000</v>
      </c>
      <c r="C5" s="90"/>
      <c r="D5" s="90"/>
      <c r="E5" s="90"/>
      <c r="F5" s="91">
        <v>332000</v>
      </c>
      <c r="G5" s="92">
        <f t="shared" ref="G5:G9" si="2">SUM(B5:F5)</f>
        <v>5932000</v>
      </c>
    </row>
    <row r="6" spans="1:7" ht="28.5" customHeight="1">
      <c r="A6" s="88" t="s">
        <v>7</v>
      </c>
      <c r="B6" s="89">
        <v>2200000</v>
      </c>
      <c r="C6" s="90"/>
      <c r="D6" s="90"/>
      <c r="E6" s="90"/>
      <c r="F6" s="91"/>
      <c r="G6" s="92">
        <f t="shared" si="2"/>
        <v>2200000</v>
      </c>
    </row>
    <row r="7" spans="1:7" ht="28.5" customHeight="1">
      <c r="A7" s="88" t="s">
        <v>4</v>
      </c>
      <c r="B7" s="89">
        <v>852000</v>
      </c>
      <c r="C7" s="90"/>
      <c r="D7" s="90"/>
      <c r="E7" s="90"/>
      <c r="F7" s="91"/>
      <c r="G7" s="92">
        <f t="shared" si="2"/>
        <v>852000</v>
      </c>
    </row>
    <row r="8" spans="1:7" ht="28.5" customHeight="1">
      <c r="A8" s="88" t="s">
        <v>8</v>
      </c>
      <c r="B8" s="89">
        <v>3600000</v>
      </c>
      <c r="C8" s="90"/>
      <c r="D8" s="90"/>
      <c r="E8" s="90"/>
      <c r="F8" s="91"/>
      <c r="G8" s="92">
        <f t="shared" si="2"/>
        <v>3600000</v>
      </c>
    </row>
    <row r="9" spans="1:7" ht="28.5" customHeight="1">
      <c r="A9" s="88" t="s">
        <v>39</v>
      </c>
      <c r="B9" s="89">
        <v>1700000</v>
      </c>
      <c r="C9" s="90"/>
      <c r="D9" s="90"/>
      <c r="E9" s="90"/>
      <c r="F9" s="91"/>
      <c r="G9" s="92">
        <f t="shared" si="2"/>
        <v>1700000</v>
      </c>
    </row>
    <row r="10" spans="1:7" s="3" customFormat="1" ht="28.5" customHeight="1">
      <c r="A10" s="93" t="s">
        <v>12</v>
      </c>
      <c r="B10" s="94">
        <f>SUM(B11:B16)</f>
        <v>7670000</v>
      </c>
      <c r="C10" s="94">
        <f t="shared" ref="C10:F10" si="3">SUM(C11:C16)</f>
        <v>0</v>
      </c>
      <c r="D10" s="94">
        <f t="shared" si="3"/>
        <v>0</v>
      </c>
      <c r="E10" s="95">
        <f t="shared" si="3"/>
        <v>0</v>
      </c>
      <c r="F10" s="96">
        <f t="shared" si="3"/>
        <v>0</v>
      </c>
      <c r="G10" s="92">
        <f>SUM(G11:G16)</f>
        <v>7670000</v>
      </c>
    </row>
    <row r="11" spans="1:7" ht="28.5" customHeight="1">
      <c r="A11" s="97" t="s">
        <v>30</v>
      </c>
      <c r="B11" s="89">
        <v>1900000</v>
      </c>
      <c r="C11" s="90"/>
      <c r="D11" s="90"/>
      <c r="E11" s="90"/>
      <c r="F11" s="91"/>
      <c r="G11" s="92">
        <f t="shared" ref="G11:G16" si="4">SUM(B11:F11)</f>
        <v>1900000</v>
      </c>
    </row>
    <row r="12" spans="1:7" ht="28.5" customHeight="1">
      <c r="A12" s="97" t="s">
        <v>31</v>
      </c>
      <c r="B12" s="89">
        <v>1070000</v>
      </c>
      <c r="C12" s="90"/>
      <c r="D12" s="90"/>
      <c r="E12" s="90"/>
      <c r="F12" s="91"/>
      <c r="G12" s="92">
        <f t="shared" si="4"/>
        <v>1070000</v>
      </c>
    </row>
    <row r="13" spans="1:7" ht="28.5" customHeight="1">
      <c r="A13" s="97" t="s">
        <v>35</v>
      </c>
      <c r="B13" s="89">
        <v>400000</v>
      </c>
      <c r="C13" s="90"/>
      <c r="D13" s="90"/>
      <c r="E13" s="90"/>
      <c r="F13" s="91"/>
      <c r="G13" s="92">
        <f t="shared" si="4"/>
        <v>400000</v>
      </c>
    </row>
    <row r="14" spans="1:7" ht="28.5" customHeight="1">
      <c r="A14" s="97" t="s">
        <v>32</v>
      </c>
      <c r="B14" s="89">
        <v>1500000</v>
      </c>
      <c r="C14" s="90"/>
      <c r="D14" s="90"/>
      <c r="E14" s="90"/>
      <c r="F14" s="91"/>
      <c r="G14" s="92">
        <f t="shared" si="4"/>
        <v>1500000</v>
      </c>
    </row>
    <row r="15" spans="1:7" ht="28.5" customHeight="1">
      <c r="A15" s="97" t="s">
        <v>33</v>
      </c>
      <c r="B15" s="89">
        <v>1000000</v>
      </c>
      <c r="C15" s="90"/>
      <c r="D15" s="90"/>
      <c r="E15" s="90"/>
      <c r="F15" s="91"/>
      <c r="G15" s="92">
        <f t="shared" si="4"/>
        <v>1000000</v>
      </c>
    </row>
    <row r="16" spans="1:7" ht="28.5" customHeight="1" thickBot="1">
      <c r="A16" s="97" t="s">
        <v>34</v>
      </c>
      <c r="B16" s="89">
        <v>1800000</v>
      </c>
      <c r="C16" s="90"/>
      <c r="D16" s="90"/>
      <c r="E16" s="90"/>
      <c r="F16" s="91"/>
      <c r="G16" s="92">
        <f t="shared" si="4"/>
        <v>1800000</v>
      </c>
    </row>
    <row r="17" spans="1:7" ht="36" customHeight="1" thickBot="1">
      <c r="A17" s="98" t="s">
        <v>13</v>
      </c>
      <c r="B17" s="79">
        <f t="shared" ref="B17:G17" si="5">SUM(B18:B19)</f>
        <v>8506000</v>
      </c>
      <c r="C17" s="79">
        <f t="shared" si="5"/>
        <v>0</v>
      </c>
      <c r="D17" s="79">
        <f t="shared" si="5"/>
        <v>0</v>
      </c>
      <c r="E17" s="80">
        <f t="shared" si="5"/>
        <v>16000</v>
      </c>
      <c r="F17" s="81">
        <f t="shared" si="5"/>
        <v>0</v>
      </c>
      <c r="G17" s="82">
        <f t="shared" si="5"/>
        <v>8522000</v>
      </c>
    </row>
    <row r="18" spans="1:7" ht="27.75" customHeight="1">
      <c r="A18" s="99" t="s">
        <v>5</v>
      </c>
      <c r="B18" s="89">
        <v>1700000</v>
      </c>
      <c r="C18" s="90"/>
      <c r="D18" s="90"/>
      <c r="E18" s="90"/>
      <c r="F18" s="91"/>
      <c r="G18" s="92">
        <f t="shared" ref="G18:G19" si="6">SUM(B18:F18)</f>
        <v>1700000</v>
      </c>
    </row>
    <row r="19" spans="1:7" ht="47.25" customHeight="1" thickBot="1">
      <c r="A19" s="100" t="s">
        <v>68</v>
      </c>
      <c r="B19" s="101">
        <v>6806000</v>
      </c>
      <c r="C19" s="102"/>
      <c r="D19" s="102"/>
      <c r="E19" s="102">
        <v>16000</v>
      </c>
      <c r="F19" s="103"/>
      <c r="G19" s="104">
        <f t="shared" si="6"/>
        <v>6822000</v>
      </c>
    </row>
    <row r="20" spans="1:7" ht="36" customHeight="1" thickBot="1">
      <c r="A20" s="98" t="s">
        <v>3</v>
      </c>
      <c r="B20" s="79">
        <f t="shared" ref="B20:G20" si="7">SUM(B21:B25)</f>
        <v>2703000</v>
      </c>
      <c r="C20" s="79">
        <f t="shared" si="7"/>
        <v>0</v>
      </c>
      <c r="D20" s="79">
        <f t="shared" si="7"/>
        <v>0</v>
      </c>
      <c r="E20" s="80">
        <f t="shared" si="7"/>
        <v>884000</v>
      </c>
      <c r="F20" s="81">
        <f t="shared" si="7"/>
        <v>0</v>
      </c>
      <c r="G20" s="82">
        <f t="shared" si="7"/>
        <v>3587000</v>
      </c>
    </row>
    <row r="21" spans="1:7" ht="28.5" customHeight="1">
      <c r="A21" s="105" t="s">
        <v>38</v>
      </c>
      <c r="B21" s="84">
        <v>1700000</v>
      </c>
      <c r="C21" s="106"/>
      <c r="D21" s="106"/>
      <c r="E21" s="106">
        <v>814000</v>
      </c>
      <c r="F21" s="107"/>
      <c r="G21" s="108">
        <f t="shared" ref="G21:G25" si="8">SUM(B21:F21)</f>
        <v>2514000</v>
      </c>
    </row>
    <row r="22" spans="1:7" s="4" customFormat="1" ht="28.5" customHeight="1">
      <c r="A22" s="109" t="s">
        <v>9</v>
      </c>
      <c r="B22" s="89">
        <v>666000</v>
      </c>
      <c r="C22" s="90"/>
      <c r="D22" s="90"/>
      <c r="E22" s="90">
        <v>70000</v>
      </c>
      <c r="F22" s="91"/>
      <c r="G22" s="92">
        <f t="shared" si="8"/>
        <v>736000</v>
      </c>
    </row>
    <row r="23" spans="1:7" ht="28.5" customHeight="1">
      <c r="A23" s="109" t="s">
        <v>19</v>
      </c>
      <c r="B23" s="89">
        <v>0</v>
      </c>
      <c r="C23" s="102"/>
      <c r="D23" s="102"/>
      <c r="E23" s="102"/>
      <c r="F23" s="103"/>
      <c r="G23" s="104">
        <f t="shared" si="8"/>
        <v>0</v>
      </c>
    </row>
    <row r="24" spans="1:7" ht="28.5" customHeight="1">
      <c r="A24" s="109" t="s">
        <v>50</v>
      </c>
      <c r="B24" s="89">
        <v>0</v>
      </c>
      <c r="C24" s="102"/>
      <c r="D24" s="102"/>
      <c r="E24" s="102"/>
      <c r="F24" s="103"/>
      <c r="G24" s="104">
        <f t="shared" si="8"/>
        <v>0</v>
      </c>
    </row>
    <row r="25" spans="1:7" ht="28.5" customHeight="1" thickBot="1">
      <c r="A25" s="109" t="s">
        <v>10</v>
      </c>
      <c r="B25" s="110">
        <v>337000</v>
      </c>
      <c r="C25" s="102"/>
      <c r="D25" s="102"/>
      <c r="E25" s="102"/>
      <c r="F25" s="103"/>
      <c r="G25" s="104">
        <f t="shared" si="8"/>
        <v>337000</v>
      </c>
    </row>
    <row r="26" spans="1:7" ht="28.5" customHeight="1" thickBot="1">
      <c r="A26" s="98" t="s">
        <v>69</v>
      </c>
      <c r="B26" s="79"/>
      <c r="C26" s="80"/>
      <c r="D26" s="80"/>
      <c r="E26" s="80"/>
      <c r="F26" s="81"/>
      <c r="G26" s="82">
        <f>SUM(B26:F26)</f>
        <v>0</v>
      </c>
    </row>
    <row r="27" spans="1:7" ht="34.5" customHeight="1">
      <c r="A27" s="111" t="s">
        <v>20</v>
      </c>
      <c r="B27" s="84">
        <v>1274000</v>
      </c>
      <c r="C27" s="106"/>
      <c r="D27" s="106"/>
      <c r="E27" s="106"/>
      <c r="F27" s="107"/>
      <c r="G27" s="108">
        <f t="shared" ref="G27:G28" si="9">SUM(B27:F27)</f>
        <v>1274000</v>
      </c>
    </row>
    <row r="28" spans="1:7" s="7" customFormat="1" ht="27" customHeight="1" thickBot="1">
      <c r="A28" s="112" t="s">
        <v>51</v>
      </c>
      <c r="B28" s="113"/>
      <c r="C28" s="114">
        <v>288000</v>
      </c>
      <c r="D28" s="115"/>
      <c r="E28" s="115"/>
      <c r="F28" s="116"/>
      <c r="G28" s="117">
        <f t="shared" si="9"/>
        <v>288000</v>
      </c>
    </row>
    <row r="29" spans="1:7" s="8" customFormat="1" ht="47.25" customHeight="1" thickBot="1">
      <c r="A29" s="118" t="s">
        <v>70</v>
      </c>
      <c r="B29" s="119">
        <f t="shared" ref="B29:G29" si="10">SUM(B30:B32)</f>
        <v>48667000</v>
      </c>
      <c r="C29" s="119">
        <f t="shared" si="10"/>
        <v>0</v>
      </c>
      <c r="D29" s="119">
        <f t="shared" si="10"/>
        <v>11971000</v>
      </c>
      <c r="E29" s="119">
        <f t="shared" si="10"/>
        <v>2384000</v>
      </c>
      <c r="F29" s="120">
        <f t="shared" si="10"/>
        <v>400000</v>
      </c>
      <c r="G29" s="82">
        <f t="shared" si="10"/>
        <v>63422000</v>
      </c>
    </row>
    <row r="30" spans="1:7" s="8" customFormat="1" ht="27.75" customHeight="1">
      <c r="A30" s="121" t="s">
        <v>16</v>
      </c>
      <c r="B30" s="106">
        <v>17855000</v>
      </c>
      <c r="C30" s="106"/>
      <c r="D30" s="106"/>
      <c r="E30" s="106"/>
      <c r="F30" s="107"/>
      <c r="G30" s="108">
        <f t="shared" ref="G30:G32" si="11">SUM(B30:F30)</f>
        <v>17855000</v>
      </c>
    </row>
    <row r="31" spans="1:7" s="8" customFormat="1" ht="27.75" customHeight="1">
      <c r="A31" s="122" t="s">
        <v>71</v>
      </c>
      <c r="B31" s="90">
        <v>27889000</v>
      </c>
      <c r="C31" s="90"/>
      <c r="D31" s="90"/>
      <c r="E31" s="90">
        <v>2384000</v>
      </c>
      <c r="F31" s="91">
        <v>400000</v>
      </c>
      <c r="G31" s="92">
        <f t="shared" si="11"/>
        <v>30673000</v>
      </c>
    </row>
    <row r="32" spans="1:7" s="7" customFormat="1" ht="27.75" customHeight="1" thickBot="1">
      <c r="A32" s="123" t="s">
        <v>53</v>
      </c>
      <c r="B32" s="114">
        <v>2923000</v>
      </c>
      <c r="C32" s="114"/>
      <c r="D32" s="114">
        <v>11971000</v>
      </c>
      <c r="E32" s="114"/>
      <c r="F32" s="124"/>
      <c r="G32" s="117">
        <f t="shared" si="11"/>
        <v>14894000</v>
      </c>
    </row>
    <row r="33" spans="1:7" s="7" customFormat="1" ht="48" customHeight="1" thickBot="1">
      <c r="A33" s="125" t="s">
        <v>45</v>
      </c>
      <c r="B33" s="126">
        <f>B3+B17+B20+B27+B28+B29+B26</f>
        <v>89619000</v>
      </c>
      <c r="C33" s="126">
        <f t="shared" ref="C33:F33" si="12">C3+C17+C20+C27+C28+C29+C26</f>
        <v>288000</v>
      </c>
      <c r="D33" s="126">
        <f t="shared" si="12"/>
        <v>11971000</v>
      </c>
      <c r="E33" s="126">
        <f t="shared" si="12"/>
        <v>3284000</v>
      </c>
      <c r="F33" s="127">
        <f t="shared" si="12"/>
        <v>732000</v>
      </c>
      <c r="G33" s="128">
        <f>SUM(B33:F33)</f>
        <v>105894000</v>
      </c>
    </row>
    <row r="34" spans="1:7" ht="15.75">
      <c r="B34" s="9"/>
      <c r="C34" s="129"/>
      <c r="D34" s="129"/>
      <c r="E34" s="9"/>
      <c r="F34" s="9"/>
      <c r="G34" s="9"/>
    </row>
    <row r="35" spans="1:7" ht="15.75">
      <c r="B35" s="9"/>
      <c r="C35" s="9"/>
      <c r="D35" s="9"/>
      <c r="E35" s="9"/>
      <c r="F35" s="9"/>
      <c r="G35" s="9"/>
    </row>
    <row r="36" spans="1:7" ht="15.75">
      <c r="B36" s="9"/>
      <c r="C36" s="129"/>
      <c r="D36" s="129"/>
      <c r="E36" s="9"/>
      <c r="F36" s="9"/>
      <c r="G36" s="9"/>
    </row>
    <row r="37" spans="1:7" ht="15.75">
      <c r="B37" s="9"/>
      <c r="C37" s="129"/>
      <c r="D37" s="129"/>
      <c r="E37" s="9"/>
      <c r="F37" s="9"/>
      <c r="G37" s="9"/>
    </row>
    <row r="38" spans="1:7" ht="15.75">
      <c r="B38" s="9"/>
      <c r="C38" s="129"/>
      <c r="D38" s="129"/>
      <c r="E38" s="9"/>
      <c r="F38" s="9"/>
      <c r="G38" s="9"/>
    </row>
    <row r="39" spans="1:7" ht="15.75">
      <c r="B39" s="9"/>
      <c r="C39" s="129"/>
      <c r="D39" s="129"/>
      <c r="E39" s="9"/>
      <c r="F39" s="9"/>
      <c r="G39" s="9"/>
    </row>
    <row r="40" spans="1:7" ht="15.75">
      <c r="B40" s="9"/>
      <c r="C40" s="129"/>
      <c r="D40" s="129"/>
      <c r="E40" s="9"/>
      <c r="F40" s="9"/>
      <c r="G40" s="9"/>
    </row>
    <row r="41" spans="1:7" ht="15.75">
      <c r="B41" s="9"/>
      <c r="C41" s="129"/>
      <c r="D41" s="129"/>
      <c r="E41" s="9"/>
      <c r="F41" s="9"/>
      <c r="G41" s="9"/>
    </row>
    <row r="42" spans="1:7" ht="15.75">
      <c r="B42" s="9"/>
      <c r="C42" s="129"/>
      <c r="D42" s="129"/>
      <c r="E42" s="9"/>
      <c r="F42" s="9"/>
      <c r="G42" s="9"/>
    </row>
    <row r="43" spans="1:7" ht="15.75">
      <c r="B43" s="9"/>
      <c r="C43" s="129"/>
      <c r="D43" s="129"/>
      <c r="E43" s="9"/>
      <c r="F43" s="9"/>
      <c r="G43" s="9"/>
    </row>
    <row r="44" spans="1:7" ht="15.75">
      <c r="B44" s="9"/>
      <c r="C44" s="129"/>
      <c r="D44" s="129"/>
      <c r="E44" s="9"/>
      <c r="F44" s="9"/>
      <c r="G44" s="9"/>
    </row>
    <row r="45" spans="1:7" ht="15.75">
      <c r="B45" s="9"/>
      <c r="C45" s="129"/>
      <c r="D45" s="129"/>
      <c r="E45" s="9"/>
      <c r="F45" s="9"/>
      <c r="G45" s="9"/>
    </row>
    <row r="46" spans="1:7" ht="15.75">
      <c r="B46" s="9"/>
      <c r="C46" s="129"/>
      <c r="D46" s="129"/>
      <c r="E46" s="9"/>
      <c r="F46" s="9"/>
      <c r="G46" s="9"/>
    </row>
    <row r="47" spans="1:7" ht="15.75">
      <c r="B47" s="9"/>
      <c r="C47" s="129"/>
      <c r="D47" s="129"/>
      <c r="E47" s="9"/>
      <c r="F47" s="9"/>
      <c r="G47" s="9"/>
    </row>
    <row r="48" spans="1:7" ht="15.75">
      <c r="B48" s="9"/>
      <c r="C48" s="129"/>
      <c r="D48" s="129"/>
      <c r="E48" s="9"/>
      <c r="F48" s="9"/>
      <c r="G48" s="9"/>
    </row>
    <row r="49" spans="2:7" ht="15.75">
      <c r="B49" s="9"/>
      <c r="C49" s="129"/>
      <c r="D49" s="129"/>
      <c r="E49" s="9"/>
      <c r="F49" s="9"/>
      <c r="G49" s="9"/>
    </row>
    <row r="50" spans="2:7" ht="15.75">
      <c r="B50" s="9"/>
      <c r="C50" s="129"/>
      <c r="D50" s="129"/>
      <c r="E50" s="9"/>
      <c r="F50" s="9"/>
      <c r="G50" s="9"/>
    </row>
    <row r="51" spans="2:7" ht="15.75">
      <c r="B51" s="9"/>
      <c r="C51" s="129"/>
      <c r="D51" s="129"/>
      <c r="E51" s="9"/>
      <c r="F51" s="9"/>
      <c r="G51" s="9"/>
    </row>
    <row r="52" spans="2:7" ht="15.75">
      <c r="B52" s="9"/>
      <c r="C52" s="129"/>
      <c r="D52" s="129"/>
      <c r="E52" s="9"/>
      <c r="F52" s="9"/>
      <c r="G52" s="9"/>
    </row>
    <row r="53" spans="2:7" ht="15.75">
      <c r="B53" s="9"/>
      <c r="C53" s="129"/>
      <c r="D53" s="129"/>
      <c r="E53" s="9"/>
      <c r="F53" s="9"/>
      <c r="G53" s="9"/>
    </row>
    <row r="54" spans="2:7" ht="15.75">
      <c r="B54" s="9"/>
      <c r="C54" s="129"/>
      <c r="D54" s="129"/>
      <c r="E54" s="9"/>
      <c r="F54" s="9"/>
      <c r="G54" s="9"/>
    </row>
    <row r="55" spans="2:7" ht="15.75">
      <c r="B55" s="9"/>
      <c r="C55" s="129"/>
      <c r="D55" s="129"/>
      <c r="E55" s="9"/>
      <c r="F55" s="9"/>
      <c r="G55" s="9"/>
    </row>
    <row r="56" spans="2:7" ht="15.75">
      <c r="B56" s="9"/>
      <c r="C56" s="129"/>
      <c r="D56" s="129"/>
      <c r="E56" s="9"/>
      <c r="F56" s="9"/>
      <c r="G56" s="9"/>
    </row>
    <row r="57" spans="2:7" ht="15.75">
      <c r="B57" s="9"/>
      <c r="C57" s="129"/>
      <c r="D57" s="129"/>
      <c r="E57" s="9"/>
      <c r="F57" s="9"/>
      <c r="G57" s="9"/>
    </row>
    <row r="58" spans="2:7" ht="15.75">
      <c r="B58" s="9"/>
      <c r="C58" s="129"/>
      <c r="D58" s="129"/>
      <c r="E58" s="9"/>
      <c r="F58" s="9"/>
      <c r="G58" s="9"/>
    </row>
    <row r="59" spans="2:7" ht="15.75">
      <c r="B59" s="9"/>
      <c r="C59" s="129"/>
      <c r="D59" s="129"/>
      <c r="E59" s="9"/>
      <c r="F59" s="9"/>
      <c r="G59" s="9"/>
    </row>
    <row r="60" spans="2:7" ht="15.75">
      <c r="B60" s="9"/>
      <c r="C60" s="129"/>
      <c r="D60" s="129"/>
      <c r="E60" s="9"/>
      <c r="F60" s="9"/>
      <c r="G60" s="9"/>
    </row>
    <row r="61" spans="2:7" ht="15.75">
      <c r="B61" s="9"/>
      <c r="C61" s="129"/>
      <c r="D61" s="129"/>
      <c r="E61" s="9"/>
      <c r="F61" s="9"/>
      <c r="G61" s="9"/>
    </row>
    <row r="62" spans="2:7" ht="15.75">
      <c r="B62" s="9"/>
      <c r="C62" s="129"/>
      <c r="D62" s="129"/>
      <c r="E62" s="9"/>
      <c r="F62" s="9"/>
      <c r="G62" s="9"/>
    </row>
    <row r="63" spans="2:7" ht="15.75">
      <c r="B63" s="9"/>
      <c r="C63" s="129"/>
      <c r="D63" s="129"/>
      <c r="E63" s="9"/>
      <c r="F63" s="9"/>
      <c r="G63" s="9"/>
    </row>
    <row r="64" spans="2:7" ht="15.75">
      <c r="B64" s="9"/>
      <c r="C64" s="129"/>
      <c r="D64" s="129"/>
      <c r="E64" s="9"/>
      <c r="F64" s="9"/>
      <c r="G64" s="9"/>
    </row>
    <row r="65" spans="2:7" ht="15.75">
      <c r="B65" s="9"/>
      <c r="C65" s="129"/>
      <c r="D65" s="129"/>
      <c r="E65" s="9"/>
      <c r="F65" s="9"/>
      <c r="G65" s="9"/>
    </row>
    <row r="66" spans="2:7" ht="15.75">
      <c r="B66" s="9"/>
      <c r="C66" s="129"/>
      <c r="D66" s="129"/>
      <c r="E66" s="9"/>
      <c r="F66" s="9"/>
      <c r="G66" s="9"/>
    </row>
    <row r="67" spans="2:7" ht="15.75">
      <c r="B67" s="9"/>
      <c r="C67" s="129"/>
      <c r="D67" s="129"/>
      <c r="E67" s="9"/>
      <c r="F67" s="9"/>
      <c r="G67" s="9"/>
    </row>
    <row r="68" spans="2:7" ht="15.75">
      <c r="B68" s="9"/>
      <c r="C68" s="129"/>
      <c r="D68" s="129"/>
      <c r="E68" s="9"/>
      <c r="F68" s="9"/>
      <c r="G68" s="9"/>
    </row>
    <row r="69" spans="2:7" ht="15.75">
      <c r="B69" s="9"/>
      <c r="C69" s="129"/>
      <c r="D69" s="129"/>
      <c r="E69" s="9"/>
      <c r="F69" s="9"/>
      <c r="G69" s="9"/>
    </row>
    <row r="70" spans="2:7" ht="15.75">
      <c r="B70" s="9"/>
      <c r="C70" s="129"/>
      <c r="D70" s="129"/>
      <c r="E70" s="9"/>
      <c r="F70" s="9"/>
      <c r="G70" s="9"/>
    </row>
    <row r="71" spans="2:7" ht="15.75">
      <c r="B71" s="9"/>
      <c r="C71" s="129"/>
      <c r="D71" s="129"/>
      <c r="E71" s="9"/>
      <c r="F71" s="9"/>
      <c r="G71" s="9"/>
    </row>
    <row r="72" spans="2:7" ht="15.75">
      <c r="B72" s="9"/>
      <c r="C72" s="129"/>
      <c r="D72" s="129"/>
      <c r="E72" s="9"/>
      <c r="F72" s="9"/>
      <c r="G72" s="9"/>
    </row>
    <row r="73" spans="2:7" ht="15.75">
      <c r="B73" s="9"/>
      <c r="C73" s="129"/>
      <c r="D73" s="129"/>
      <c r="E73" s="9"/>
      <c r="F73" s="9"/>
      <c r="G73" s="9"/>
    </row>
    <row r="74" spans="2:7" ht="15.75">
      <c r="B74" s="9"/>
      <c r="C74" s="129"/>
      <c r="D74" s="129"/>
      <c r="E74" s="9"/>
      <c r="F74" s="9"/>
      <c r="G74" s="9"/>
    </row>
    <row r="75" spans="2:7" ht="15.75">
      <c r="B75" s="9"/>
      <c r="C75" s="129"/>
      <c r="D75" s="129"/>
      <c r="E75" s="9"/>
      <c r="F75" s="9"/>
      <c r="G75" s="9"/>
    </row>
    <row r="76" spans="2:7" ht="15.75">
      <c r="B76" s="9"/>
      <c r="C76" s="129"/>
      <c r="D76" s="129"/>
      <c r="E76" s="9"/>
      <c r="F76" s="9"/>
      <c r="G76" s="9"/>
    </row>
    <row r="77" spans="2:7" ht="15.75">
      <c r="B77" s="9"/>
      <c r="C77" s="129"/>
      <c r="D77" s="129"/>
      <c r="E77" s="9"/>
      <c r="F77" s="9"/>
      <c r="G77" s="9"/>
    </row>
    <row r="78" spans="2:7" ht="15.75">
      <c r="B78" s="9"/>
      <c r="C78" s="129"/>
      <c r="D78" s="129"/>
      <c r="E78" s="9"/>
      <c r="F78" s="9"/>
      <c r="G78" s="9"/>
    </row>
    <row r="79" spans="2:7" ht="15.75">
      <c r="B79" s="9"/>
      <c r="C79" s="129"/>
      <c r="D79" s="129"/>
      <c r="E79" s="9"/>
      <c r="F79" s="9"/>
      <c r="G79" s="9"/>
    </row>
    <row r="80" spans="2:7" ht="15.75">
      <c r="B80" s="9"/>
      <c r="C80" s="129"/>
      <c r="D80" s="129"/>
      <c r="E80" s="9"/>
      <c r="F80" s="9"/>
      <c r="G80" s="9"/>
    </row>
    <row r="81" spans="2:7" ht="15.75">
      <c r="B81" s="9"/>
      <c r="C81" s="129"/>
      <c r="D81" s="129"/>
      <c r="E81" s="9"/>
      <c r="F81" s="9"/>
      <c r="G81" s="9"/>
    </row>
    <row r="82" spans="2:7" ht="15.75">
      <c r="B82" s="9"/>
      <c r="C82" s="129"/>
      <c r="D82" s="129"/>
      <c r="E82" s="9"/>
      <c r="F82" s="9"/>
      <c r="G82" s="9"/>
    </row>
    <row r="83" spans="2:7" ht="15.75">
      <c r="B83" s="9"/>
      <c r="C83" s="129"/>
      <c r="D83" s="129"/>
      <c r="E83" s="9"/>
      <c r="F83" s="9"/>
      <c r="G83" s="9"/>
    </row>
    <row r="84" spans="2:7" ht="15.75">
      <c r="B84" s="9"/>
      <c r="C84" s="129"/>
      <c r="D84" s="129"/>
      <c r="E84" s="9"/>
      <c r="F84" s="9"/>
      <c r="G84" s="9"/>
    </row>
    <row r="85" spans="2:7" ht="15.75">
      <c r="B85" s="9"/>
      <c r="C85" s="129"/>
      <c r="D85" s="129"/>
      <c r="E85" s="9"/>
      <c r="F85" s="9"/>
      <c r="G85" s="9"/>
    </row>
    <row r="86" spans="2:7" ht="15.75">
      <c r="B86" s="9"/>
      <c r="C86" s="129"/>
      <c r="D86" s="129"/>
      <c r="E86" s="9"/>
      <c r="F86" s="9"/>
      <c r="G86" s="9"/>
    </row>
    <row r="87" spans="2:7" ht="15.75">
      <c r="B87" s="9"/>
      <c r="C87" s="129"/>
      <c r="D87" s="129"/>
      <c r="E87" s="9"/>
      <c r="F87" s="9"/>
      <c r="G87" s="9"/>
    </row>
    <row r="88" spans="2:7" ht="15.75">
      <c r="B88" s="9"/>
      <c r="C88" s="129"/>
      <c r="D88" s="129"/>
      <c r="E88" s="9"/>
      <c r="F88" s="9"/>
      <c r="G88" s="9"/>
    </row>
    <row r="89" spans="2:7" ht="15.75">
      <c r="B89" s="9"/>
      <c r="C89" s="129"/>
      <c r="D89" s="129"/>
      <c r="E89" s="9"/>
      <c r="F89" s="9"/>
      <c r="G89" s="9"/>
    </row>
    <row r="90" spans="2:7" ht="15.75">
      <c r="B90" s="9"/>
      <c r="C90" s="129"/>
      <c r="D90" s="129"/>
      <c r="E90" s="9"/>
      <c r="F90" s="9"/>
      <c r="G90" s="9"/>
    </row>
    <row r="91" spans="2:7" ht="15.75">
      <c r="B91" s="9"/>
      <c r="C91" s="129"/>
      <c r="D91" s="129"/>
      <c r="E91" s="9"/>
      <c r="F91" s="9"/>
      <c r="G91" s="9"/>
    </row>
    <row r="92" spans="2:7" ht="15.75">
      <c r="B92" s="9"/>
      <c r="C92" s="129"/>
      <c r="D92" s="129"/>
      <c r="E92" s="9"/>
      <c r="F92" s="9"/>
      <c r="G92" s="9"/>
    </row>
    <row r="93" spans="2:7" ht="15.75">
      <c r="B93" s="9"/>
      <c r="C93" s="129"/>
      <c r="D93" s="129"/>
      <c r="E93" s="9"/>
      <c r="F93" s="9"/>
      <c r="G93" s="9"/>
    </row>
    <row r="94" spans="2:7" ht="15.75">
      <c r="B94" s="9"/>
      <c r="C94" s="129"/>
      <c r="D94" s="129"/>
      <c r="E94" s="9"/>
      <c r="F94" s="9"/>
      <c r="G94" s="9"/>
    </row>
    <row r="95" spans="2:7" ht="15.75">
      <c r="B95" s="9"/>
      <c r="C95" s="129"/>
      <c r="D95" s="129"/>
      <c r="E95" s="9"/>
      <c r="F95" s="9"/>
      <c r="G95" s="9"/>
    </row>
    <row r="96" spans="2:7" ht="15.75">
      <c r="B96" s="9"/>
      <c r="C96" s="129"/>
      <c r="D96" s="129"/>
      <c r="E96" s="9"/>
      <c r="F96" s="9"/>
      <c r="G96" s="9"/>
    </row>
    <row r="97" spans="2:7" ht="15.75">
      <c r="B97" s="9"/>
      <c r="C97" s="129"/>
      <c r="D97" s="129"/>
      <c r="E97" s="9"/>
      <c r="F97" s="9"/>
      <c r="G97" s="9"/>
    </row>
    <row r="98" spans="2:7" ht="15.75">
      <c r="B98" s="9"/>
      <c r="C98" s="129"/>
      <c r="D98" s="129"/>
      <c r="E98" s="9"/>
      <c r="F98" s="9"/>
      <c r="G98" s="9"/>
    </row>
    <row r="99" spans="2:7" ht="15.75">
      <c r="B99" s="9"/>
      <c r="C99" s="129"/>
      <c r="D99" s="129"/>
      <c r="E99" s="9"/>
      <c r="F99" s="9"/>
      <c r="G99" s="9"/>
    </row>
    <row r="100" spans="2:7" ht="15.75">
      <c r="B100" s="9"/>
      <c r="C100" s="129"/>
      <c r="D100" s="129"/>
      <c r="E100" s="9"/>
      <c r="F100" s="9"/>
      <c r="G100" s="9"/>
    </row>
    <row r="101" spans="2:7" ht="15.75">
      <c r="B101" s="9"/>
      <c r="C101" s="129"/>
      <c r="D101" s="129"/>
      <c r="E101" s="9"/>
      <c r="F101" s="9"/>
      <c r="G101" s="9"/>
    </row>
    <row r="102" spans="2:7" ht="15.75">
      <c r="B102" s="9"/>
      <c r="C102" s="129"/>
      <c r="D102" s="129"/>
      <c r="E102" s="9"/>
      <c r="F102" s="9"/>
      <c r="G102" s="9"/>
    </row>
    <row r="103" spans="2:7" ht="15.75">
      <c r="B103" s="9"/>
      <c r="C103" s="129"/>
      <c r="D103" s="129"/>
      <c r="E103" s="9"/>
      <c r="F103" s="9"/>
      <c r="G103" s="9"/>
    </row>
    <row r="104" spans="2:7" ht="15.75">
      <c r="B104" s="9"/>
      <c r="C104" s="129"/>
      <c r="D104" s="129"/>
      <c r="E104" s="9"/>
      <c r="F104" s="9"/>
      <c r="G104" s="9"/>
    </row>
    <row r="105" spans="2:7" ht="15.75">
      <c r="B105" s="9"/>
      <c r="C105" s="129"/>
      <c r="D105" s="129"/>
      <c r="E105" s="9"/>
      <c r="F105" s="9"/>
      <c r="G105" s="9"/>
    </row>
    <row r="106" spans="2:7" ht="15.75">
      <c r="B106" s="9"/>
      <c r="C106" s="129"/>
      <c r="D106" s="129"/>
      <c r="E106" s="9"/>
      <c r="F106" s="9"/>
      <c r="G106" s="9"/>
    </row>
    <row r="107" spans="2:7" ht="15.75">
      <c r="B107" s="9"/>
      <c r="C107" s="129"/>
      <c r="D107" s="129"/>
      <c r="E107" s="9"/>
      <c r="F107" s="9"/>
      <c r="G107" s="9"/>
    </row>
    <row r="108" spans="2:7" ht="15.75">
      <c r="B108" s="9"/>
      <c r="C108" s="129"/>
      <c r="D108" s="129"/>
      <c r="E108" s="9"/>
      <c r="F108" s="9"/>
      <c r="G108" s="9"/>
    </row>
    <row r="109" spans="2:7" ht="15.75">
      <c r="B109" s="9"/>
      <c r="C109" s="129"/>
      <c r="D109" s="129"/>
      <c r="E109" s="9"/>
      <c r="F109" s="9"/>
      <c r="G109" s="9"/>
    </row>
    <row r="110" spans="2:7" ht="15.75">
      <c r="B110" s="9"/>
      <c r="C110" s="129"/>
      <c r="D110" s="129"/>
      <c r="E110" s="9"/>
      <c r="F110" s="9"/>
      <c r="G110" s="9"/>
    </row>
    <row r="111" spans="2:7" ht="15.75">
      <c r="B111" s="9"/>
      <c r="C111" s="129"/>
      <c r="D111" s="129"/>
      <c r="E111" s="9"/>
      <c r="F111" s="9"/>
      <c r="G111" s="9"/>
    </row>
    <row r="112" spans="2:7" ht="15.75">
      <c r="B112" s="9"/>
      <c r="C112" s="129"/>
      <c r="D112" s="129"/>
      <c r="E112" s="9"/>
      <c r="F112" s="9"/>
      <c r="G112" s="9"/>
    </row>
    <row r="113" spans="2:7" ht="15.75">
      <c r="B113" s="9"/>
      <c r="C113" s="129"/>
      <c r="D113" s="129"/>
      <c r="E113" s="9"/>
      <c r="F113" s="9"/>
      <c r="G113" s="9"/>
    </row>
    <row r="114" spans="2:7" ht="15.75">
      <c r="B114" s="9"/>
      <c r="C114" s="129"/>
      <c r="D114" s="129"/>
      <c r="E114" s="9"/>
      <c r="F114" s="9"/>
      <c r="G114" s="9"/>
    </row>
    <row r="115" spans="2:7" ht="15.75">
      <c r="B115" s="9"/>
      <c r="C115" s="129"/>
      <c r="D115" s="129"/>
      <c r="E115" s="9"/>
      <c r="F115" s="9"/>
      <c r="G115" s="9"/>
    </row>
    <row r="116" spans="2:7" ht="15.75">
      <c r="B116" s="9"/>
      <c r="C116" s="129"/>
      <c r="D116" s="129"/>
      <c r="E116" s="9"/>
      <c r="F116" s="9"/>
      <c r="G116" s="9"/>
    </row>
    <row r="117" spans="2:7" ht="15.75">
      <c r="B117" s="9"/>
      <c r="C117" s="129"/>
      <c r="D117" s="129"/>
      <c r="E117" s="9"/>
      <c r="F117" s="9"/>
      <c r="G117" s="9"/>
    </row>
    <row r="118" spans="2:7" ht="15.75">
      <c r="B118" s="9"/>
      <c r="C118" s="129"/>
      <c r="D118" s="129"/>
      <c r="E118" s="9"/>
      <c r="F118" s="9"/>
      <c r="G118" s="9"/>
    </row>
    <row r="119" spans="2:7" ht="15.75">
      <c r="B119" s="9"/>
      <c r="C119" s="129"/>
      <c r="D119" s="129"/>
      <c r="E119" s="9"/>
      <c r="F119" s="9"/>
      <c r="G119" s="9"/>
    </row>
    <row r="120" spans="2:7" ht="15.75">
      <c r="B120" s="9"/>
      <c r="C120" s="129"/>
      <c r="D120" s="129"/>
      <c r="E120" s="9"/>
      <c r="F120" s="9"/>
      <c r="G120" s="9"/>
    </row>
    <row r="121" spans="2:7" ht="15.75">
      <c r="B121" s="9"/>
      <c r="C121" s="129"/>
      <c r="D121" s="129"/>
      <c r="E121" s="9"/>
      <c r="F121" s="9"/>
      <c r="G121" s="9"/>
    </row>
    <row r="122" spans="2:7" ht="15.75">
      <c r="B122" s="9"/>
      <c r="C122" s="129"/>
      <c r="D122" s="129"/>
      <c r="E122" s="9"/>
      <c r="F122" s="9"/>
      <c r="G122" s="9"/>
    </row>
    <row r="123" spans="2:7" ht="15.75">
      <c r="B123" s="9"/>
      <c r="C123" s="129"/>
      <c r="D123" s="129"/>
      <c r="E123" s="9"/>
      <c r="F123" s="9"/>
      <c r="G123" s="9"/>
    </row>
    <row r="124" spans="2:7" ht="15.75">
      <c r="B124" s="9"/>
      <c r="C124" s="129"/>
      <c r="D124" s="129"/>
      <c r="E124" s="9"/>
      <c r="F124" s="9"/>
      <c r="G124" s="9"/>
    </row>
    <row r="125" spans="2:7" ht="15.75">
      <c r="B125" s="9"/>
      <c r="C125" s="129"/>
      <c r="D125" s="129"/>
      <c r="E125" s="9"/>
      <c r="F125" s="9"/>
      <c r="G125" s="9"/>
    </row>
    <row r="126" spans="2:7" ht="15.75">
      <c r="B126" s="9"/>
      <c r="C126" s="129"/>
      <c r="D126" s="129"/>
      <c r="E126" s="9"/>
      <c r="F126" s="9"/>
      <c r="G126" s="9"/>
    </row>
    <row r="127" spans="2:7" ht="15.75">
      <c r="B127" s="9"/>
      <c r="C127" s="129"/>
      <c r="D127" s="129"/>
      <c r="E127" s="9"/>
      <c r="F127" s="9"/>
      <c r="G127" s="9"/>
    </row>
    <row r="128" spans="2:7" ht="15.75">
      <c r="B128" s="9"/>
      <c r="C128" s="129"/>
      <c r="D128" s="129"/>
      <c r="E128" s="9"/>
      <c r="F128" s="9"/>
      <c r="G128" s="9"/>
    </row>
    <row r="129" spans="2:7" ht="15.75">
      <c r="B129" s="9"/>
      <c r="C129" s="129"/>
      <c r="D129" s="129"/>
      <c r="E129" s="9"/>
      <c r="F129" s="9"/>
      <c r="G129" s="9"/>
    </row>
    <row r="130" spans="2:7" ht="15.75">
      <c r="B130" s="9"/>
      <c r="C130" s="129"/>
      <c r="D130" s="129"/>
      <c r="E130" s="9"/>
      <c r="F130" s="9"/>
      <c r="G130" s="9"/>
    </row>
    <row r="131" spans="2:7" ht="15.75">
      <c r="B131" s="9"/>
      <c r="C131" s="129"/>
      <c r="D131" s="129"/>
      <c r="E131" s="9"/>
      <c r="F131" s="9"/>
      <c r="G131" s="9"/>
    </row>
    <row r="132" spans="2:7" ht="15.75">
      <c r="B132" s="9"/>
      <c r="C132" s="129"/>
      <c r="D132" s="129"/>
      <c r="E132" s="9"/>
      <c r="F132" s="9"/>
      <c r="G132" s="9"/>
    </row>
    <row r="133" spans="2:7" ht="15.75">
      <c r="B133" s="9"/>
      <c r="C133" s="129"/>
      <c r="D133" s="129"/>
      <c r="E133" s="9"/>
      <c r="F133" s="9"/>
      <c r="G133" s="9"/>
    </row>
    <row r="134" spans="2:7" ht="15.75">
      <c r="B134" s="9"/>
      <c r="C134" s="129"/>
      <c r="D134" s="129"/>
      <c r="E134" s="9"/>
      <c r="F134" s="9"/>
      <c r="G134" s="9"/>
    </row>
    <row r="135" spans="2:7" ht="15.75">
      <c r="B135" s="9"/>
      <c r="C135" s="129"/>
      <c r="D135" s="129"/>
      <c r="E135" s="9"/>
      <c r="F135" s="9"/>
      <c r="G135" s="9"/>
    </row>
    <row r="136" spans="2:7" ht="15.75">
      <c r="B136" s="9"/>
      <c r="C136" s="129"/>
      <c r="D136" s="129"/>
      <c r="E136" s="9"/>
      <c r="F136" s="9"/>
      <c r="G136" s="9"/>
    </row>
    <row r="137" spans="2:7" ht="15.75">
      <c r="B137" s="9"/>
      <c r="C137" s="129"/>
      <c r="D137" s="129"/>
      <c r="E137" s="9"/>
      <c r="F137" s="9"/>
      <c r="G137" s="9"/>
    </row>
    <row r="138" spans="2:7" ht="15.75">
      <c r="B138" s="9"/>
      <c r="C138" s="129"/>
      <c r="D138" s="129"/>
      <c r="E138" s="9"/>
      <c r="F138" s="9"/>
      <c r="G138" s="9"/>
    </row>
    <row r="139" spans="2:7" ht="15.75">
      <c r="B139" s="9"/>
      <c r="C139" s="129"/>
      <c r="D139" s="129"/>
      <c r="E139" s="9"/>
      <c r="F139" s="9"/>
      <c r="G139" s="9"/>
    </row>
    <row r="140" spans="2:7" ht="15.75">
      <c r="B140" s="9"/>
      <c r="C140" s="129"/>
      <c r="D140" s="129"/>
      <c r="E140" s="9"/>
      <c r="F140" s="9"/>
      <c r="G140" s="9"/>
    </row>
    <row r="141" spans="2:7" ht="15.75">
      <c r="B141" s="9"/>
      <c r="C141" s="129"/>
      <c r="D141" s="129"/>
      <c r="E141" s="9"/>
      <c r="F141" s="9"/>
      <c r="G141" s="9"/>
    </row>
    <row r="142" spans="2:7" ht="15.75">
      <c r="B142" s="9"/>
      <c r="C142" s="129"/>
      <c r="D142" s="129"/>
      <c r="E142" s="9"/>
      <c r="F142" s="9"/>
      <c r="G142" s="9"/>
    </row>
    <row r="143" spans="2:7" ht="15.75">
      <c r="B143" s="9"/>
      <c r="C143" s="129"/>
      <c r="D143" s="129"/>
      <c r="E143" s="9"/>
      <c r="F143" s="9"/>
      <c r="G143" s="9"/>
    </row>
    <row r="144" spans="2:7" ht="15.75">
      <c r="B144" s="9"/>
      <c r="C144" s="129"/>
      <c r="D144" s="129"/>
      <c r="E144" s="9"/>
      <c r="F144" s="9"/>
      <c r="G144" s="9"/>
    </row>
    <row r="145" spans="2:7" ht="15.75">
      <c r="B145" s="9"/>
      <c r="C145" s="129"/>
      <c r="D145" s="129"/>
      <c r="E145" s="9"/>
      <c r="F145" s="9"/>
      <c r="G145" s="9"/>
    </row>
    <row r="146" spans="2:7" ht="15.75">
      <c r="B146" s="9"/>
      <c r="C146" s="129"/>
      <c r="D146" s="129"/>
      <c r="E146" s="9"/>
      <c r="F146" s="9"/>
      <c r="G146" s="9"/>
    </row>
    <row r="147" spans="2:7" ht="15.75">
      <c r="B147" s="9"/>
      <c r="C147" s="129"/>
      <c r="D147" s="129"/>
      <c r="E147" s="9"/>
      <c r="F147" s="9"/>
      <c r="G147" s="9"/>
    </row>
    <row r="148" spans="2:7" ht="15.75">
      <c r="B148" s="9"/>
      <c r="C148" s="129"/>
      <c r="D148" s="129"/>
      <c r="E148" s="9"/>
      <c r="F148" s="9"/>
      <c r="G148" s="9"/>
    </row>
    <row r="149" spans="2:7" ht="15.75">
      <c r="B149" s="9"/>
      <c r="C149" s="129"/>
      <c r="D149" s="129"/>
      <c r="E149" s="9"/>
      <c r="F149" s="9"/>
      <c r="G149" s="9"/>
    </row>
    <row r="150" spans="2:7" ht="15.75">
      <c r="B150" s="9"/>
      <c r="C150" s="129"/>
      <c r="D150" s="129"/>
      <c r="E150" s="9"/>
      <c r="F150" s="9"/>
      <c r="G150" s="9"/>
    </row>
    <row r="151" spans="2:7" ht="15.75">
      <c r="B151" s="9"/>
      <c r="C151" s="129"/>
      <c r="D151" s="129"/>
      <c r="E151" s="9"/>
      <c r="F151" s="9"/>
      <c r="G151" s="9"/>
    </row>
    <row r="152" spans="2:7" ht="15.75">
      <c r="B152" s="9"/>
      <c r="C152" s="129"/>
      <c r="D152" s="129"/>
      <c r="E152" s="9"/>
      <c r="F152" s="9"/>
      <c r="G152" s="9"/>
    </row>
    <row r="153" spans="2:7" ht="15.75">
      <c r="B153" s="9"/>
      <c r="C153" s="129"/>
      <c r="D153" s="129"/>
      <c r="E153" s="9"/>
      <c r="F153" s="9"/>
      <c r="G153" s="9"/>
    </row>
    <row r="154" spans="2:7" ht="15.75">
      <c r="B154" s="9"/>
      <c r="C154" s="129"/>
      <c r="D154" s="129"/>
      <c r="E154" s="9"/>
      <c r="F154" s="9"/>
      <c r="G154" s="9"/>
    </row>
    <row r="155" spans="2:7" ht="15.75">
      <c r="B155" s="9"/>
      <c r="C155" s="129"/>
      <c r="D155" s="129"/>
      <c r="E155" s="9"/>
      <c r="F155" s="9"/>
      <c r="G155" s="9"/>
    </row>
    <row r="156" spans="2:7" ht="15.75">
      <c r="B156" s="9"/>
      <c r="C156" s="129"/>
      <c r="D156" s="129"/>
      <c r="E156" s="9"/>
      <c r="F156" s="9"/>
      <c r="G156" s="9"/>
    </row>
    <row r="157" spans="2:7" ht="15.75">
      <c r="B157" s="9"/>
      <c r="C157" s="129"/>
      <c r="D157" s="129"/>
      <c r="E157" s="9"/>
      <c r="F157" s="9"/>
      <c r="G157" s="9"/>
    </row>
    <row r="158" spans="2:7" ht="15.75">
      <c r="B158" s="9"/>
      <c r="C158" s="129"/>
      <c r="D158" s="129"/>
      <c r="E158" s="9"/>
      <c r="F158" s="9"/>
      <c r="G158" s="9"/>
    </row>
    <row r="159" spans="2:7" ht="15.75">
      <c r="B159" s="9"/>
      <c r="C159" s="129"/>
      <c r="D159" s="129"/>
      <c r="E159" s="9"/>
      <c r="F159" s="9"/>
      <c r="G159" s="9"/>
    </row>
    <row r="160" spans="2:7" ht="15.75">
      <c r="B160" s="9"/>
      <c r="C160" s="129"/>
      <c r="D160" s="129"/>
      <c r="E160" s="9"/>
      <c r="F160" s="9"/>
      <c r="G160" s="9"/>
    </row>
    <row r="161" spans="2:7" ht="15.75">
      <c r="B161" s="9"/>
      <c r="C161" s="129"/>
      <c r="D161" s="129"/>
      <c r="E161" s="9"/>
      <c r="F161" s="9"/>
      <c r="G161" s="9"/>
    </row>
    <row r="162" spans="2:7" ht="15.75">
      <c r="B162" s="9"/>
      <c r="C162" s="129"/>
      <c r="D162" s="129"/>
      <c r="E162" s="9"/>
      <c r="F162" s="9"/>
      <c r="G162" s="9"/>
    </row>
    <row r="163" spans="2:7" ht="15.75">
      <c r="B163" s="9"/>
      <c r="C163" s="129"/>
      <c r="D163" s="129"/>
      <c r="E163" s="9"/>
      <c r="F163" s="9"/>
      <c r="G163" s="9"/>
    </row>
    <row r="164" spans="2:7" ht="15.75">
      <c r="B164" s="9"/>
      <c r="C164" s="129"/>
      <c r="D164" s="129"/>
      <c r="E164" s="9"/>
      <c r="F164" s="9"/>
      <c r="G164" s="9"/>
    </row>
    <row r="165" spans="2:7" ht="15.75">
      <c r="B165" s="9"/>
      <c r="C165" s="129"/>
      <c r="D165" s="129"/>
      <c r="E165" s="9"/>
      <c r="F165" s="9"/>
      <c r="G165" s="9"/>
    </row>
    <row r="166" spans="2:7" ht="15.75">
      <c r="B166" s="9"/>
      <c r="C166" s="129"/>
      <c r="D166" s="129"/>
      <c r="E166" s="9"/>
      <c r="F166" s="9"/>
      <c r="G166" s="9"/>
    </row>
    <row r="167" spans="2:7" ht="15.75">
      <c r="B167" s="9"/>
      <c r="C167" s="129"/>
      <c r="D167" s="129"/>
      <c r="E167" s="9"/>
      <c r="F167" s="9"/>
      <c r="G167" s="9"/>
    </row>
    <row r="168" spans="2:7" ht="15.75">
      <c r="B168" s="9"/>
      <c r="C168" s="129"/>
      <c r="D168" s="129"/>
      <c r="E168" s="9"/>
      <c r="F168" s="9"/>
      <c r="G168" s="9"/>
    </row>
    <row r="169" spans="2:7" ht="15.75">
      <c r="B169" s="9"/>
      <c r="C169" s="129"/>
      <c r="D169" s="129"/>
      <c r="E169" s="9"/>
      <c r="F169" s="9"/>
      <c r="G169" s="9"/>
    </row>
    <row r="170" spans="2:7" ht="15.75">
      <c r="B170" s="9"/>
      <c r="C170" s="129"/>
      <c r="D170" s="129"/>
      <c r="E170" s="9"/>
      <c r="F170" s="9"/>
      <c r="G170" s="9"/>
    </row>
    <row r="171" spans="2:7" ht="15.75">
      <c r="B171" s="9"/>
      <c r="C171" s="129"/>
      <c r="D171" s="129"/>
      <c r="E171" s="9"/>
      <c r="F171" s="9"/>
      <c r="G171" s="9"/>
    </row>
    <row r="172" spans="2:7" ht="15.75">
      <c r="B172" s="9"/>
      <c r="C172" s="129"/>
      <c r="D172" s="129"/>
      <c r="E172" s="9"/>
      <c r="F172" s="9"/>
      <c r="G172" s="9"/>
    </row>
    <row r="173" spans="2:7" ht="15.75">
      <c r="B173" s="9"/>
      <c r="C173" s="129"/>
      <c r="D173" s="129"/>
      <c r="E173" s="9"/>
      <c r="F173" s="9"/>
      <c r="G173" s="9"/>
    </row>
    <row r="174" spans="2:7" ht="15.75">
      <c r="B174" s="9"/>
      <c r="C174" s="129"/>
      <c r="D174" s="129"/>
      <c r="E174" s="9"/>
      <c r="F174" s="9"/>
      <c r="G174" s="9"/>
    </row>
    <row r="175" spans="2:7" ht="15.75">
      <c r="B175" s="9"/>
      <c r="C175" s="129"/>
      <c r="D175" s="129"/>
      <c r="E175" s="9"/>
      <c r="F175" s="9"/>
      <c r="G175" s="9"/>
    </row>
    <row r="176" spans="2:7" ht="15.75">
      <c r="B176" s="9"/>
      <c r="C176" s="129"/>
      <c r="D176" s="129"/>
      <c r="E176" s="9"/>
      <c r="F176" s="9"/>
      <c r="G176" s="9"/>
    </row>
    <row r="177" spans="2:7" ht="15.75">
      <c r="B177" s="9"/>
      <c r="C177" s="129"/>
      <c r="D177" s="129"/>
      <c r="E177" s="9"/>
      <c r="F177" s="9"/>
      <c r="G177" s="9"/>
    </row>
    <row r="178" spans="2:7" ht="15.75">
      <c r="B178" s="9"/>
      <c r="C178" s="129"/>
      <c r="D178" s="129"/>
      <c r="E178" s="9"/>
      <c r="F178" s="9"/>
      <c r="G178" s="9"/>
    </row>
    <row r="179" spans="2:7" ht="15.75">
      <c r="B179" s="9"/>
      <c r="C179" s="129"/>
      <c r="D179" s="129"/>
      <c r="E179" s="9"/>
      <c r="F179" s="9"/>
      <c r="G179" s="9"/>
    </row>
    <row r="180" spans="2:7" ht="15.75">
      <c r="B180" s="9"/>
      <c r="C180" s="129"/>
      <c r="D180" s="129"/>
      <c r="E180" s="9"/>
      <c r="F180" s="9"/>
      <c r="G180" s="9"/>
    </row>
    <row r="181" spans="2:7" ht="15.75">
      <c r="B181" s="9"/>
      <c r="C181" s="129"/>
      <c r="D181" s="129"/>
      <c r="E181" s="9"/>
      <c r="F181" s="9"/>
      <c r="G181" s="9"/>
    </row>
    <row r="182" spans="2:7" ht="15.75">
      <c r="B182" s="9"/>
      <c r="C182" s="129"/>
      <c r="D182" s="129"/>
      <c r="E182" s="9"/>
      <c r="F182" s="9"/>
      <c r="G182" s="9"/>
    </row>
    <row r="183" spans="2:7" ht="15.75">
      <c r="B183" s="9"/>
      <c r="C183" s="129"/>
      <c r="D183" s="129"/>
      <c r="E183" s="9"/>
      <c r="F183" s="9"/>
      <c r="G183" s="9"/>
    </row>
    <row r="184" spans="2:7" ht="15.75">
      <c r="B184" s="9"/>
      <c r="C184" s="129"/>
      <c r="D184" s="129"/>
      <c r="E184" s="9"/>
      <c r="F184" s="9"/>
      <c r="G184" s="9"/>
    </row>
    <row r="185" spans="2:7" ht="15.75">
      <c r="B185" s="9"/>
      <c r="C185" s="129"/>
      <c r="D185" s="129"/>
      <c r="E185" s="9"/>
      <c r="F185" s="9"/>
      <c r="G185" s="9"/>
    </row>
    <row r="186" spans="2:7" ht="15.75">
      <c r="B186" s="9"/>
      <c r="C186" s="129"/>
      <c r="D186" s="129"/>
      <c r="E186" s="9"/>
      <c r="F186" s="9"/>
      <c r="G186" s="9"/>
    </row>
    <row r="187" spans="2:7" ht="15.75">
      <c r="B187" s="9"/>
      <c r="C187" s="129"/>
      <c r="D187" s="129"/>
      <c r="E187" s="9"/>
      <c r="F187" s="9"/>
      <c r="G187" s="9"/>
    </row>
    <row r="188" spans="2:7" ht="15.75">
      <c r="B188" s="9"/>
      <c r="C188" s="129"/>
      <c r="D188" s="129"/>
      <c r="E188" s="9"/>
      <c r="F188" s="9"/>
      <c r="G188" s="9"/>
    </row>
    <row r="189" spans="2:7" ht="15.75">
      <c r="B189" s="9"/>
      <c r="C189" s="129"/>
      <c r="D189" s="129"/>
      <c r="E189" s="9"/>
      <c r="F189" s="9"/>
      <c r="G189" s="9"/>
    </row>
    <row r="190" spans="2:7" ht="15.75">
      <c r="B190" s="9"/>
      <c r="C190" s="129"/>
      <c r="D190" s="129"/>
      <c r="E190" s="9"/>
      <c r="F190" s="9"/>
      <c r="G190" s="9"/>
    </row>
    <row r="191" spans="2:7" ht="15.75">
      <c r="B191" s="9"/>
      <c r="C191" s="129"/>
      <c r="D191" s="129"/>
      <c r="E191" s="9"/>
      <c r="F191" s="9"/>
      <c r="G191" s="9"/>
    </row>
    <row r="192" spans="2:7" ht="15.75">
      <c r="B192" s="9"/>
      <c r="C192" s="129"/>
      <c r="D192" s="129"/>
      <c r="E192" s="9"/>
      <c r="F192" s="9"/>
      <c r="G192" s="9"/>
    </row>
    <row r="193" spans="2:7" ht="15.75">
      <c r="B193" s="9"/>
      <c r="C193" s="129"/>
      <c r="D193" s="129"/>
      <c r="E193" s="9"/>
      <c r="F193" s="9"/>
      <c r="G193" s="9"/>
    </row>
    <row r="194" spans="2:7" ht="15.75">
      <c r="B194" s="9"/>
      <c r="C194" s="129"/>
      <c r="D194" s="129"/>
      <c r="E194" s="9"/>
      <c r="F194" s="9"/>
      <c r="G194" s="9"/>
    </row>
    <row r="195" spans="2:7" ht="15.75">
      <c r="B195" s="9"/>
      <c r="C195" s="129"/>
      <c r="D195" s="129"/>
      <c r="E195" s="9"/>
      <c r="F195" s="9"/>
      <c r="G195" s="9"/>
    </row>
    <row r="196" spans="2:7" ht="15.75">
      <c r="B196" s="9"/>
      <c r="C196" s="129"/>
      <c r="D196" s="129"/>
      <c r="E196" s="9"/>
      <c r="F196" s="9"/>
      <c r="G196" s="9"/>
    </row>
    <row r="197" spans="2:7" ht="15.75">
      <c r="B197" s="9"/>
      <c r="C197" s="129"/>
      <c r="D197" s="129"/>
      <c r="E197" s="9"/>
      <c r="F197" s="9"/>
      <c r="G197" s="9"/>
    </row>
    <row r="198" spans="2:7" ht="15.75">
      <c r="B198" s="9"/>
      <c r="C198" s="129"/>
      <c r="D198" s="129"/>
      <c r="E198" s="9"/>
      <c r="F198" s="9"/>
      <c r="G198" s="9"/>
    </row>
    <row r="199" spans="2:7" ht="15.75">
      <c r="B199" s="9"/>
      <c r="C199" s="129"/>
      <c r="D199" s="129"/>
      <c r="E199" s="9"/>
      <c r="F199" s="9"/>
      <c r="G199" s="9"/>
    </row>
    <row r="200" spans="2:7" ht="15.75">
      <c r="B200" s="9"/>
      <c r="C200" s="129"/>
      <c r="D200" s="129"/>
      <c r="E200" s="9"/>
      <c r="F200" s="9"/>
      <c r="G200" s="9"/>
    </row>
    <row r="201" spans="2:7" ht="15.75">
      <c r="B201" s="9"/>
      <c r="C201" s="129"/>
      <c r="D201" s="129"/>
      <c r="E201" s="9"/>
      <c r="F201" s="9"/>
      <c r="G201" s="9"/>
    </row>
    <row r="202" spans="2:7" ht="15.75">
      <c r="B202" s="9"/>
      <c r="C202" s="129"/>
      <c r="D202" s="129"/>
      <c r="E202" s="9"/>
      <c r="F202" s="9"/>
      <c r="G202" s="9"/>
    </row>
    <row r="203" spans="2:7" ht="15.75">
      <c r="B203" s="9"/>
      <c r="C203" s="129"/>
      <c r="D203" s="129"/>
      <c r="E203" s="9"/>
      <c r="F203" s="9"/>
      <c r="G203" s="9"/>
    </row>
    <row r="204" spans="2:7" ht="15.75">
      <c r="B204" s="9"/>
      <c r="C204" s="129"/>
      <c r="D204" s="129"/>
      <c r="E204" s="9"/>
      <c r="F204" s="9"/>
      <c r="G204" s="9"/>
    </row>
    <row r="205" spans="2:7" ht="15.75">
      <c r="B205" s="9"/>
      <c r="C205" s="129"/>
      <c r="D205" s="129"/>
      <c r="E205" s="9"/>
      <c r="F205" s="9"/>
      <c r="G205" s="9"/>
    </row>
    <row r="206" spans="2:7" ht="15.75">
      <c r="B206" s="9"/>
      <c r="C206" s="129"/>
      <c r="D206" s="129"/>
      <c r="E206" s="9"/>
      <c r="F206" s="9"/>
      <c r="G206" s="9"/>
    </row>
    <row r="207" spans="2:7" ht="15.75">
      <c r="B207" s="9"/>
      <c r="C207" s="129"/>
      <c r="D207" s="129"/>
      <c r="E207" s="9"/>
      <c r="F207" s="9"/>
      <c r="G207" s="9"/>
    </row>
    <row r="208" spans="2:7" ht="15.75">
      <c r="B208" s="9"/>
      <c r="C208" s="129"/>
      <c r="D208" s="129"/>
      <c r="E208" s="9"/>
      <c r="F208" s="9"/>
      <c r="G208" s="9"/>
    </row>
    <row r="209" spans="2:7" ht="15.75">
      <c r="B209" s="9"/>
      <c r="C209" s="129"/>
      <c r="D209" s="129"/>
      <c r="E209" s="9"/>
      <c r="F209" s="9"/>
      <c r="G209" s="9"/>
    </row>
    <row r="210" spans="2:7" ht="15.75">
      <c r="B210" s="9"/>
      <c r="C210" s="129"/>
      <c r="D210" s="129"/>
      <c r="E210" s="9"/>
      <c r="F210" s="9"/>
      <c r="G210" s="9"/>
    </row>
    <row r="211" spans="2:7" ht="15.75">
      <c r="B211" s="9"/>
      <c r="C211" s="129"/>
      <c r="D211" s="129"/>
      <c r="E211" s="9"/>
      <c r="F211" s="9"/>
      <c r="G211" s="9"/>
    </row>
    <row r="212" spans="2:7" ht="15.75">
      <c r="B212" s="9"/>
      <c r="C212" s="129"/>
      <c r="D212" s="129"/>
      <c r="E212" s="9"/>
      <c r="F212" s="9"/>
      <c r="G212" s="9"/>
    </row>
    <row r="213" spans="2:7" ht="15.75">
      <c r="B213" s="9"/>
      <c r="C213" s="129"/>
      <c r="D213" s="129"/>
      <c r="E213" s="9"/>
      <c r="F213" s="9"/>
      <c r="G213" s="9"/>
    </row>
    <row r="214" spans="2:7" ht="15.75">
      <c r="B214" s="9"/>
      <c r="C214" s="129"/>
      <c r="D214" s="129"/>
      <c r="E214" s="9"/>
      <c r="F214" s="9"/>
      <c r="G214" s="9"/>
    </row>
    <row r="215" spans="2:7" ht="15.75">
      <c r="B215" s="9"/>
      <c r="C215" s="129"/>
      <c r="D215" s="129"/>
      <c r="E215" s="9"/>
      <c r="F215" s="9"/>
      <c r="G215" s="9"/>
    </row>
    <row r="216" spans="2:7" ht="15.75">
      <c r="B216" s="9"/>
      <c r="C216" s="129"/>
      <c r="D216" s="129"/>
      <c r="E216" s="9"/>
      <c r="F216" s="9"/>
      <c r="G216" s="9"/>
    </row>
    <row r="217" spans="2:7" ht="15.75">
      <c r="B217" s="9"/>
      <c r="C217" s="129"/>
      <c r="D217" s="129"/>
      <c r="E217" s="9"/>
      <c r="F217" s="9"/>
      <c r="G217" s="9"/>
    </row>
    <row r="218" spans="2:7" ht="15.75">
      <c r="B218" s="9"/>
      <c r="C218" s="129"/>
      <c r="D218" s="129"/>
      <c r="E218" s="9"/>
      <c r="F218" s="9"/>
      <c r="G218" s="9"/>
    </row>
    <row r="219" spans="2:7" ht="15.75">
      <c r="B219" s="9"/>
      <c r="C219" s="129"/>
      <c r="D219" s="129"/>
      <c r="E219" s="9"/>
      <c r="F219" s="9"/>
      <c r="G219" s="9"/>
    </row>
    <row r="220" spans="2:7" ht="15.75">
      <c r="B220" s="9"/>
      <c r="C220" s="129"/>
      <c r="D220" s="129"/>
      <c r="E220" s="9"/>
      <c r="F220" s="9"/>
      <c r="G220" s="9"/>
    </row>
    <row r="221" spans="2:7" ht="15.75">
      <c r="B221" s="9"/>
      <c r="C221" s="129"/>
      <c r="D221" s="129"/>
      <c r="E221" s="9"/>
      <c r="F221" s="9"/>
      <c r="G221" s="9"/>
    </row>
    <row r="222" spans="2:7" ht="15.75">
      <c r="B222" s="9"/>
      <c r="C222" s="129"/>
      <c r="D222" s="129"/>
      <c r="E222" s="9"/>
      <c r="F222" s="9"/>
      <c r="G222" s="9"/>
    </row>
    <row r="223" spans="2:7" ht="15.75">
      <c r="B223" s="9"/>
      <c r="C223" s="129"/>
      <c r="D223" s="129"/>
      <c r="E223" s="9"/>
      <c r="F223" s="9"/>
      <c r="G223" s="9"/>
    </row>
    <row r="224" spans="2:7" ht="15.75">
      <c r="B224" s="9"/>
      <c r="C224" s="129"/>
      <c r="D224" s="129"/>
      <c r="E224" s="9"/>
      <c r="F224" s="9"/>
      <c r="G224" s="9"/>
    </row>
    <row r="225" spans="2:7" ht="15.75">
      <c r="B225" s="9"/>
      <c r="C225" s="129"/>
      <c r="D225" s="129"/>
      <c r="E225" s="9"/>
      <c r="F225" s="9"/>
      <c r="G225" s="9"/>
    </row>
    <row r="226" spans="2:7" ht="15.75">
      <c r="B226" s="9"/>
      <c r="C226" s="129"/>
      <c r="D226" s="129"/>
      <c r="E226" s="9"/>
      <c r="F226" s="9"/>
      <c r="G226" s="9"/>
    </row>
    <row r="227" spans="2:7" ht="15.75">
      <c r="B227" s="9"/>
      <c r="C227" s="129"/>
      <c r="D227" s="129"/>
      <c r="E227" s="9"/>
      <c r="F227" s="9"/>
      <c r="G227" s="9"/>
    </row>
    <row r="228" spans="2:7" ht="15.75">
      <c r="B228" s="9"/>
      <c r="C228" s="129"/>
      <c r="D228" s="129"/>
      <c r="E228" s="9"/>
      <c r="F228" s="9"/>
      <c r="G228" s="9"/>
    </row>
    <row r="229" spans="2:7" ht="15.75">
      <c r="B229" s="9"/>
      <c r="C229" s="129"/>
      <c r="D229" s="129"/>
      <c r="E229" s="9"/>
      <c r="F229" s="9"/>
      <c r="G229" s="9"/>
    </row>
    <row r="230" spans="2:7" ht="15.75">
      <c r="B230" s="9"/>
      <c r="C230" s="129"/>
      <c r="D230" s="129"/>
      <c r="E230" s="9"/>
      <c r="F230" s="9"/>
      <c r="G230" s="9"/>
    </row>
    <row r="231" spans="2:7" ht="15.75">
      <c r="B231" s="9"/>
      <c r="C231" s="129"/>
      <c r="D231" s="129"/>
      <c r="E231" s="9"/>
      <c r="F231" s="9"/>
      <c r="G231" s="9"/>
    </row>
    <row r="232" spans="2:7" ht="15.75">
      <c r="B232" s="9"/>
      <c r="C232" s="129"/>
      <c r="D232" s="129"/>
      <c r="E232" s="9"/>
      <c r="F232" s="9"/>
      <c r="G232" s="9"/>
    </row>
    <row r="233" spans="2:7" ht="15.75">
      <c r="B233" s="9"/>
      <c r="C233" s="129"/>
      <c r="D233" s="129"/>
      <c r="E233" s="9"/>
      <c r="F233" s="9"/>
      <c r="G233" s="9"/>
    </row>
    <row r="234" spans="2:7" ht="15.75">
      <c r="B234" s="9"/>
      <c r="C234" s="129"/>
      <c r="D234" s="129"/>
      <c r="E234" s="9"/>
      <c r="F234" s="9"/>
      <c r="G234" s="9"/>
    </row>
    <row r="235" spans="2:7" ht="15.75">
      <c r="B235" s="9"/>
      <c r="C235" s="129"/>
      <c r="D235" s="129"/>
      <c r="E235" s="9"/>
      <c r="F235" s="9"/>
      <c r="G235" s="9"/>
    </row>
    <row r="236" spans="2:7" ht="15.75">
      <c r="B236" s="9"/>
      <c r="C236" s="129"/>
      <c r="D236" s="129"/>
      <c r="E236" s="9"/>
      <c r="F236" s="9"/>
      <c r="G236" s="9"/>
    </row>
    <row r="237" spans="2:7" ht="15.75">
      <c r="B237" s="9"/>
      <c r="C237" s="129"/>
      <c r="D237" s="129"/>
      <c r="E237" s="9"/>
      <c r="F237" s="9"/>
      <c r="G237" s="9"/>
    </row>
    <row r="238" spans="2:7" ht="15.75">
      <c r="B238" s="9"/>
      <c r="C238" s="129"/>
      <c r="D238" s="129"/>
      <c r="E238" s="9"/>
      <c r="F238" s="9"/>
      <c r="G238" s="9"/>
    </row>
    <row r="239" spans="2:7" ht="15.75">
      <c r="B239" s="9"/>
      <c r="C239" s="129"/>
      <c r="D239" s="129"/>
      <c r="E239" s="9"/>
      <c r="F239" s="9"/>
      <c r="G239" s="9"/>
    </row>
    <row r="240" spans="2:7" ht="15.75">
      <c r="B240" s="9"/>
      <c r="C240" s="129"/>
      <c r="D240" s="129"/>
      <c r="E240" s="9"/>
      <c r="F240" s="9"/>
      <c r="G240" s="9"/>
    </row>
    <row r="241" spans="2:7" ht="15.75">
      <c r="B241" s="9"/>
      <c r="C241" s="129"/>
      <c r="D241" s="129"/>
      <c r="E241" s="9"/>
      <c r="F241" s="9"/>
      <c r="G241" s="9"/>
    </row>
  </sheetData>
  <mergeCells count="1">
    <mergeCell ref="A1:G1"/>
  </mergeCells>
  <printOptions horizontalCentered="1"/>
  <pageMargins left="0.31496062992125984" right="0.11811023622047245" top="0.59055118110236227" bottom="0" header="0.27559055118110237" footer="0.15748031496062992"/>
  <pageSetup paperSize="9" scale="59" orientation="portrait" verticalDpi="597" r:id="rId1"/>
  <headerFooter>
    <oddHeader xml:space="preserve">&amp;R&amp;11Załącznik Nr 3 do  Decyzji Nr         /2022 Prezesa Polskiej Akademii Nauk
 Załącznik Nr 3 do  Decyzji Nr 20/2022 Prezesa Polskiej Akademii Nauk 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BC348E-CE68-4F6E-87B5-0B435A6BA23E}">
  <sheetPr>
    <pageSetUpPr fitToPage="1"/>
  </sheetPr>
  <dimension ref="A1:G32"/>
  <sheetViews>
    <sheetView zoomScale="80" zoomScaleNormal="80" workbookViewId="0">
      <selection activeCell="G41" sqref="G41"/>
    </sheetView>
  </sheetViews>
  <sheetFormatPr defaultRowHeight="12.75"/>
  <cols>
    <col min="1" max="1" width="20.28515625" style="1" customWidth="1"/>
    <col min="2" max="2" width="25.28515625" style="1" customWidth="1"/>
    <col min="3" max="3" width="81.140625" style="1" customWidth="1"/>
    <col min="4" max="4" width="18.85546875" style="165" customWidth="1"/>
    <col min="5" max="16384" width="9.140625" style="1"/>
  </cols>
  <sheetData>
    <row r="1" spans="1:4" ht="64.5" customHeight="1">
      <c r="A1" s="194" t="s">
        <v>72</v>
      </c>
      <c r="B1" s="194"/>
      <c r="C1" s="194"/>
      <c r="D1" s="194"/>
    </row>
    <row r="2" spans="1:4" ht="52.9" customHeight="1">
      <c r="A2" s="195" t="s">
        <v>73</v>
      </c>
      <c r="B2" s="196"/>
      <c r="C2" s="197"/>
      <c r="D2" s="131" t="s">
        <v>74</v>
      </c>
    </row>
    <row r="3" spans="1:4" ht="36.6" customHeight="1">
      <c r="A3" s="198" t="s">
        <v>75</v>
      </c>
      <c r="B3" s="198"/>
      <c r="C3" s="198"/>
      <c r="D3" s="132">
        <f>D4</f>
        <v>105894000</v>
      </c>
    </row>
    <row r="4" spans="1:4" ht="36.6" customHeight="1">
      <c r="A4" s="133" t="s">
        <v>76</v>
      </c>
      <c r="B4" s="199" t="s">
        <v>77</v>
      </c>
      <c r="C4" s="200"/>
      <c r="D4" s="132">
        <f>D5</f>
        <v>105894000</v>
      </c>
    </row>
    <row r="5" spans="1:4" ht="36.6" customHeight="1">
      <c r="A5" s="134"/>
      <c r="B5" s="135" t="s">
        <v>78</v>
      </c>
      <c r="C5" s="136" t="s">
        <v>79</v>
      </c>
      <c r="D5" s="137">
        <f>D6</f>
        <v>105894000</v>
      </c>
    </row>
    <row r="6" spans="1:4" ht="36.6" customHeight="1">
      <c r="A6" s="134"/>
      <c r="B6" s="138"/>
      <c r="C6" s="139" t="s">
        <v>80</v>
      </c>
      <c r="D6" s="140">
        <f>D8+D11+D20</f>
        <v>105894000</v>
      </c>
    </row>
    <row r="7" spans="1:4" ht="27.6" customHeight="1">
      <c r="A7" s="141" t="s">
        <v>81</v>
      </c>
      <c r="B7" s="142"/>
      <c r="C7" s="142"/>
      <c r="D7" s="143"/>
    </row>
    <row r="8" spans="1:4" ht="48" customHeight="1">
      <c r="A8" s="201" t="s">
        <v>82</v>
      </c>
      <c r="B8" s="201"/>
      <c r="C8" s="201"/>
      <c r="D8" s="144">
        <f>SUM(D10:D10)</f>
        <v>17855000</v>
      </c>
    </row>
    <row r="9" spans="1:4" ht="31.15" customHeight="1">
      <c r="A9" s="191" t="s">
        <v>83</v>
      </c>
      <c r="B9" s="192"/>
      <c r="C9" s="193"/>
      <c r="D9" s="145"/>
    </row>
    <row r="10" spans="1:4" ht="59.45" customHeight="1">
      <c r="A10" s="146" t="s">
        <v>14</v>
      </c>
      <c r="B10" s="147" t="s">
        <v>24</v>
      </c>
      <c r="C10" s="148" t="s">
        <v>22</v>
      </c>
      <c r="D10" s="149">
        <f>17855000</f>
        <v>17855000</v>
      </c>
    </row>
    <row r="11" spans="1:4" ht="48" customHeight="1">
      <c r="A11" s="202" t="s">
        <v>84</v>
      </c>
      <c r="B11" s="203"/>
      <c r="C11" s="204"/>
      <c r="D11" s="150">
        <f>SUM(D13:D19)</f>
        <v>59201000</v>
      </c>
    </row>
    <row r="12" spans="1:4" ht="31.15" customHeight="1">
      <c r="A12" s="191" t="s">
        <v>83</v>
      </c>
      <c r="B12" s="192"/>
      <c r="C12" s="193"/>
      <c r="D12" s="151"/>
    </row>
    <row r="13" spans="1:4" ht="39" customHeight="1">
      <c r="A13" s="146" t="s">
        <v>85</v>
      </c>
      <c r="B13" s="147" t="s">
        <v>24</v>
      </c>
      <c r="C13" s="148" t="s">
        <v>22</v>
      </c>
      <c r="D13" s="149">
        <f>39678000-7670000-1700000</f>
        <v>30308000</v>
      </c>
    </row>
    <row r="14" spans="1:4" ht="45">
      <c r="A14" s="152" t="s">
        <v>85</v>
      </c>
      <c r="B14" s="147" t="s">
        <v>86</v>
      </c>
      <c r="C14" s="148" t="s">
        <v>87</v>
      </c>
      <c r="D14" s="153">
        <v>900000</v>
      </c>
    </row>
    <row r="15" spans="1:4" ht="57.6" customHeight="1">
      <c r="A15" s="152" t="s">
        <v>85</v>
      </c>
      <c r="B15" s="154" t="s">
        <v>88</v>
      </c>
      <c r="C15" s="155" t="s">
        <v>89</v>
      </c>
      <c r="D15" s="153">
        <v>332000</v>
      </c>
    </row>
    <row r="16" spans="1:4" ht="37.9" customHeight="1">
      <c r="A16" s="146" t="s">
        <v>15</v>
      </c>
      <c r="B16" s="147" t="s">
        <v>24</v>
      </c>
      <c r="C16" s="148" t="s">
        <v>22</v>
      </c>
      <c r="D16" s="149">
        <f>32086000-1274000-2923000-3300000</f>
        <v>24589000</v>
      </c>
    </row>
    <row r="17" spans="1:7" ht="51.6" customHeight="1">
      <c r="A17" s="146" t="s">
        <v>15</v>
      </c>
      <c r="B17" s="147" t="s">
        <v>48</v>
      </c>
      <c r="C17" s="148" t="s">
        <v>90</v>
      </c>
      <c r="D17" s="149">
        <v>288000</v>
      </c>
    </row>
    <row r="18" spans="1:7" ht="59.45" customHeight="1">
      <c r="A18" s="146" t="s">
        <v>15</v>
      </c>
      <c r="B18" s="147" t="s">
        <v>86</v>
      </c>
      <c r="C18" s="148" t="s">
        <v>87</v>
      </c>
      <c r="D18" s="149">
        <v>2384000</v>
      </c>
    </row>
    <row r="19" spans="1:7" ht="59.45" customHeight="1">
      <c r="A19" s="166" t="s">
        <v>15</v>
      </c>
      <c r="B19" s="154" t="s">
        <v>88</v>
      </c>
      <c r="C19" s="155" t="s">
        <v>89</v>
      </c>
      <c r="D19" s="167">
        <v>400000</v>
      </c>
    </row>
    <row r="20" spans="1:7" ht="48" customHeight="1">
      <c r="A20" s="202" t="s">
        <v>91</v>
      </c>
      <c r="B20" s="203"/>
      <c r="C20" s="204"/>
      <c r="D20" s="150">
        <f>SUM(D22:D24)</f>
        <v>28838000</v>
      </c>
    </row>
    <row r="21" spans="1:7" ht="31.15" customHeight="1" thickBot="1">
      <c r="A21" s="191" t="s">
        <v>83</v>
      </c>
      <c r="B21" s="192"/>
      <c r="C21" s="193"/>
      <c r="D21" s="156"/>
    </row>
    <row r="22" spans="1:7" ht="37.15" customHeight="1" thickBot="1">
      <c r="A22" s="146" t="s">
        <v>85</v>
      </c>
      <c r="B22" s="147" t="s">
        <v>24</v>
      </c>
      <c r="C22" s="148" t="s">
        <v>22</v>
      </c>
      <c r="D22" s="149">
        <f>7670000+1700000</f>
        <v>9370000</v>
      </c>
      <c r="G22" s="157"/>
    </row>
    <row r="23" spans="1:7" ht="68.25" customHeight="1">
      <c r="A23" s="146" t="s">
        <v>15</v>
      </c>
      <c r="B23" s="154" t="s">
        <v>47</v>
      </c>
      <c r="C23" s="155" t="s">
        <v>46</v>
      </c>
      <c r="D23" s="153">
        <v>11971000</v>
      </c>
    </row>
    <row r="24" spans="1:7" ht="39" customHeight="1" thickBot="1">
      <c r="A24" s="152" t="s">
        <v>15</v>
      </c>
      <c r="B24" s="154" t="s">
        <v>24</v>
      </c>
      <c r="C24" s="155" t="s">
        <v>22</v>
      </c>
      <c r="D24" s="149">
        <v>7497000</v>
      </c>
    </row>
    <row r="25" spans="1:7" ht="40.15" customHeight="1">
      <c r="A25" s="205" t="s">
        <v>92</v>
      </c>
      <c r="B25" s="205"/>
      <c r="C25" s="205"/>
      <c r="D25" s="158">
        <f>D26</f>
        <v>5000</v>
      </c>
    </row>
    <row r="26" spans="1:7" ht="40.15" customHeight="1">
      <c r="A26" s="133" t="s">
        <v>93</v>
      </c>
      <c r="B26" s="199" t="s">
        <v>94</v>
      </c>
      <c r="C26" s="200"/>
      <c r="D26" s="132">
        <f>D27</f>
        <v>5000</v>
      </c>
    </row>
    <row r="27" spans="1:7" ht="30" customHeight="1">
      <c r="A27" s="134"/>
      <c r="B27" s="135" t="s">
        <v>95</v>
      </c>
      <c r="C27" s="136" t="s">
        <v>96</v>
      </c>
      <c r="D27" s="137">
        <f>D28</f>
        <v>5000</v>
      </c>
    </row>
    <row r="28" spans="1:7" ht="43.9" customHeight="1">
      <c r="A28" s="134"/>
      <c r="B28" s="138"/>
      <c r="C28" s="159" t="s">
        <v>97</v>
      </c>
      <c r="D28" s="160">
        <f>D30</f>
        <v>5000</v>
      </c>
    </row>
    <row r="29" spans="1:7" ht="28.15" customHeight="1">
      <c r="A29" s="141" t="s">
        <v>81</v>
      </c>
      <c r="B29" s="142"/>
      <c r="C29" s="142"/>
      <c r="D29" s="143"/>
    </row>
    <row r="30" spans="1:7" ht="48" customHeight="1">
      <c r="A30" s="201" t="s">
        <v>98</v>
      </c>
      <c r="B30" s="201"/>
      <c r="C30" s="201"/>
      <c r="D30" s="144">
        <f>SUM(D32:D32)</f>
        <v>5000</v>
      </c>
    </row>
    <row r="31" spans="1:7" ht="31.15" customHeight="1">
      <c r="A31" s="191" t="s">
        <v>83</v>
      </c>
      <c r="B31" s="192"/>
      <c r="C31" s="193"/>
      <c r="D31" s="145"/>
    </row>
    <row r="32" spans="1:7" ht="24.6" customHeight="1">
      <c r="A32" s="161" t="s">
        <v>99</v>
      </c>
      <c r="B32" s="162" t="s">
        <v>100</v>
      </c>
      <c r="C32" s="163" t="s">
        <v>101</v>
      </c>
      <c r="D32" s="164">
        <v>5000</v>
      </c>
    </row>
  </sheetData>
  <mergeCells count="14">
    <mergeCell ref="A30:C30"/>
    <mergeCell ref="A31:C31"/>
    <mergeCell ref="A11:C11"/>
    <mergeCell ref="A12:C12"/>
    <mergeCell ref="A20:C20"/>
    <mergeCell ref="A21:C21"/>
    <mergeCell ref="A25:C25"/>
    <mergeCell ref="B26:C26"/>
    <mergeCell ref="A9:C9"/>
    <mergeCell ref="A1:D1"/>
    <mergeCell ref="A2:C2"/>
    <mergeCell ref="A3:C3"/>
    <mergeCell ref="B4:C4"/>
    <mergeCell ref="A8:C8"/>
  </mergeCells>
  <printOptions horizontalCentered="1"/>
  <pageMargins left="0.51181102362204722" right="0.51181102362204722" top="0.55118110236220474" bottom="0.55118110236220474" header="0.31496062992125984" footer="0.31496062992125984"/>
  <pageSetup paperSize="9" scale="55" orientation="portrait" verticalDpi="597" r:id="rId1"/>
  <headerFooter>
    <oddHeader>&amp;R&amp;11Załącznik nr 4 do Decyzji Nr   26/2022 Prezesa Polskiej Akademii Nauk
Załącznik nr 4 do Decyzji Nr 20/2022 Prezesa Polskiej Akademii Nauk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4</vt:i4>
      </vt:variant>
      <vt:variant>
        <vt:lpstr>Nazwane zakresy</vt:lpstr>
      </vt:variant>
      <vt:variant>
        <vt:i4>6</vt:i4>
      </vt:variant>
    </vt:vector>
  </HeadingPairs>
  <TitlesOfParts>
    <vt:vector size="10" baseType="lpstr">
      <vt:lpstr>Załącznik nr 1</vt:lpstr>
      <vt:lpstr>Załącznik nr 2</vt:lpstr>
      <vt:lpstr>Załącznik nr 3</vt:lpstr>
      <vt:lpstr>Załącznik nr 4</vt:lpstr>
      <vt:lpstr>'Załącznik nr 1'!Obszar_wydruku</vt:lpstr>
      <vt:lpstr>'Załącznik nr 2'!Obszar_wydruku</vt:lpstr>
      <vt:lpstr>'Załącznik nr 3'!Obszar_wydruku</vt:lpstr>
      <vt:lpstr>'Załącznik nr 4'!Obszar_wydruku</vt:lpstr>
      <vt:lpstr>'Załącznik nr 1'!Tytuły_wydruku</vt:lpstr>
      <vt:lpstr>'Załącznik nr 3'!Tytuły_wydruku</vt:lpstr>
    </vt:vector>
  </TitlesOfParts>
  <Company>Kancelaria PAN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Teresa Kaszyńska</dc:creator>
  <cp:lastModifiedBy>Chrzanowicz Agnieszka</cp:lastModifiedBy>
  <cp:lastPrinted>2022-04-11T13:46:44Z</cp:lastPrinted>
  <dcterms:created xsi:type="dcterms:W3CDTF">2004-03-15T09:27:32Z</dcterms:created>
  <dcterms:modified xsi:type="dcterms:W3CDTF">2022-04-11T13:47:33Z</dcterms:modified>
  <cp:contentStatus/>
</cp:coreProperties>
</file>