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miana\Do publikacji\"/>
    </mc:Choice>
  </mc:AlternateContent>
  <xr:revisionPtr revIDLastSave="0" documentId="13_ncr:1_{ED351547-1A14-4971-82B1-A2BCFF7B29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6" r:id="rId1"/>
    <sheet name="Załącznik nr 2" sheetId="27" r:id="rId2"/>
  </sheets>
  <definedNames>
    <definedName name="_xlnm.Print_Area" localSheetId="0">'Załącznik nr 1'!$A$1:$N$60</definedName>
    <definedName name="_xlnm.Print_Area" localSheetId="1">'Załącznik nr 2'!$A$1:$V$31</definedName>
    <definedName name="_xlnm.Print_Titles" localSheetId="0">'Załącznik nr 1'!$4:$5</definedName>
    <definedName name="_xlnm.Print_Titles" localSheetId="1">'Załącznik nr 2'!$4:$5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4" i="27" l="1"/>
  <c r="U13" i="27"/>
  <c r="U6" i="27"/>
  <c r="U23" i="27" l="1"/>
  <c r="U12" i="27"/>
  <c r="U21" i="27" l="1"/>
  <c r="U18" i="27" s="1"/>
  <c r="U17" i="27" s="1"/>
  <c r="U10" i="27"/>
  <c r="U27" i="27" l="1"/>
</calcChain>
</file>

<file path=xl/sharedStrings.xml><?xml version="1.0" encoding="utf-8"?>
<sst xmlns="http://schemas.openxmlformats.org/spreadsheetml/2006/main" count="229" uniqueCount="188">
  <si>
    <t>Wyszczególnienie</t>
  </si>
  <si>
    <t>DYSPONENT</t>
  </si>
  <si>
    <t>Naczelnik Działu kierujący Zespołem Gospodarczym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</si>
  <si>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</si>
  <si>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</si>
  <si>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</si>
  <si>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</si>
  <si>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</si>
  <si>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</si>
  <si>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</si>
  <si>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</si>
  <si>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</si>
  <si>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</si>
  <si>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</si>
  <si>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</si>
  <si>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</si>
  <si>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</si>
  <si>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</si>
  <si>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</si>
  <si>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</si>
  <si>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</si>
  <si>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</si>
  <si>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</si>
  <si>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</si>
  <si>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</si>
  <si>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</si>
  <si>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</si>
  <si>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</si>
  <si>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</si>
  <si>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</si>
  <si>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</si>
  <si>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</si>
  <si>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Dyrektor Gabinetu Prezesa PAN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</si>
  <si>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</si>
  <si>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</si>
  <si>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</si>
  <si>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</si>
  <si>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</si>
  <si>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</si>
  <si>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</si>
  <si>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Wydatki majątkowe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</si>
  <si>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</si>
  <si>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</si>
  <si>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</si>
  <si>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</si>
  <si>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</si>
  <si>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</si>
  <si>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</si>
  <si>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</si>
  <si>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</si>
  <si>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</si>
  <si>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</si>
  <si>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</si>
  <si>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</si>
  <si>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</si>
  <si>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</si>
  <si>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</si>
  <si>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</si>
  <si>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</si>
  <si>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</si>
  <si>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</si>
  <si>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</si>
  <si>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</si>
  <si>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</si>
  <si>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</si>
  <si>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</si>
  <si>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</si>
  <si>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</si>
  <si>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</si>
  <si>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</si>
  <si>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</si>
  <si>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</si>
  <si>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</si>
  <si>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</si>
  <si>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</si>
  <si>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</si>
  <si>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</si>
  <si>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</si>
  <si>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</si>
  <si>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</si>
  <si>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</si>
  <si>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</si>
  <si>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</si>
  <si>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</si>
  <si>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</si>
  <si>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</si>
  <si>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</si>
  <si>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</si>
  <si>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</si>
  <si>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</si>
  <si>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</si>
  <si>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</si>
  <si>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</si>
  <si>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</si>
  <si>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</si>
  <si>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</si>
  <si>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</si>
  <si>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</si>
  <si>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Podatki i opłaty</t>
  </si>
  <si>
    <t>Zastępstwo procesowe i pełnomocnictwa notarialne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</si>
  <si>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</si>
  <si>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</si>
  <si>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</si>
  <si>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</si>
  <si>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</si>
  <si>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</si>
  <si>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</si>
  <si>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Planowane zobowiązania                            na                                   01-01-2022 r.</t>
  </si>
  <si>
    <t>Planowane zobowiązania                            na                                   31-12-2022 r.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</si>
  <si>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</si>
  <si>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</si>
  <si>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§ 622 inwestycje budowlane</t>
  </si>
  <si>
    <t>Wynagrodzenia 
i pochodne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</si>
  <si>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</si>
  <si>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2022 r. </t>
  </si>
  <si>
    <t>18</t>
  </si>
  <si>
    <t>Program PASIFIC 
DOTACJA CELOWA NA WKŁAD WŁASNY</t>
  </si>
  <si>
    <t xml:space="preserve">Załącznik Nr 2 do Zarządzenia Nr 1/2022 Kanclerza PAN   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</si>
  <si>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</si>
  <si>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</si>
  <si>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</si>
  <si>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</si>
  <si>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</si>
  <si>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</si>
  <si>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 xml:space="preserve">Warszawa, 31 marca 2022 roku   </t>
  </si>
  <si>
    <t xml:space="preserve">Załącznik Nr 1 do Zarządzenia Nr 31/2022 Kanclerza PAN   </t>
  </si>
  <si>
    <t>Załącznik Nr 3 do Zarządzenia Nr 1/2022 Kanclerza PAN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</si>
  <si>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</si>
  <si>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</si>
  <si>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</si>
  <si>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</si>
  <si>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</si>
  <si>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</si>
  <si>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</si>
  <si>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</si>
  <si>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</si>
  <si>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</si>
  <si>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</si>
  <si>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</si>
  <si>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</si>
  <si>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</si>
  <si>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</si>
  <si>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</si>
  <si>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</si>
  <si>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</si>
  <si>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</si>
  <si>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</si>
  <si>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</si>
  <si>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</si>
  <si>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</si>
  <si>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</si>
  <si>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</si>
  <si>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</si>
  <si>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</si>
  <si>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</si>
  <si>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</si>
  <si>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</si>
  <si>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</si>
  <si>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</si>
  <si>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</si>
  <si>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</si>
  <si>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</si>
  <si>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</si>
  <si>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</si>
  <si>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</si>
  <si>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</si>
  <si>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</si>
  <si>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</si>
  <si>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</si>
  <si>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</si>
  <si>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</si>
  <si>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</si>
  <si>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</si>
  <si>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</si>
  <si>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</si>
  <si>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</si>
  <si>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</si>
  <si>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</si>
  <si>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</si>
  <si>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</si>
  <si>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</si>
  <si>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</si>
  <si>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</si>
  <si>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</si>
  <si>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</si>
  <si>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</si>
  <si>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>Załącznik Nr 2 do Zarządzenia Nr 31/2022 Kanclerza PAN</t>
  </si>
  <si>
    <t xml:space="preserve">Warszawa, 31 marca 2022 roku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</si>
</sst>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z_ł_-;\-* #,##0.00\ _z_ł_-;_-* &quot;-&quot;??\ _z_ł_-;_-@_-"/>
    <numFmt numFmtId="166" formatCode="#,##0_ ;[Red]\-#,##0\ "/>
    <numFmt numFmtId="167" formatCode="#,##0.00_ ;[Red]\-#,##0.00\ "/>
    <numFmt numFmtId="168" formatCode="_-* #,##0_-;\-* #,##0_-;_-* &quot;-&quot;??_-;_-@_-"/>
  </numFmts>
  <fonts count="63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4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1" fillId="0" borderId="0"/>
    <xf numFmtId="43" fontId="26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348">
    <xf numFmtId="0" fontId="0" fillId="0" borderId="0" xfId="0"/>
    <xf numFmtId="0" fontId="11" fillId="0" borderId="0" xfId="6"/>
    <xf numFmtId="3" fontId="11" fillId="0" borderId="0" xfId="6" applyNumberFormat="1"/>
    <xf numFmtId="3" fontId="13" fillId="0" borderId="0" xfId="6" applyNumberFormat="1" applyFont="1"/>
    <xf numFmtId="0" fontId="11" fillId="0" borderId="0" xfId="6" applyAlignment="1">
      <alignment horizontal="center"/>
    </xf>
    <xf numFmtId="0" fontId="16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6" fillId="4" borderId="39" xfId="6" applyFont="1" applyFill="1" applyBorder="1" applyAlignment="1">
      <alignment horizontal="center" vertical="center" wrapText="1"/>
    </xf>
    <xf numFmtId="0" fontId="5" fillId="0" borderId="44" xfId="6" quotePrefix="1" applyFont="1" applyBorder="1" applyAlignment="1">
      <alignment horizontal="center" vertical="center"/>
    </xf>
    <xf numFmtId="0" fontId="12" fillId="0" borderId="0" xfId="6" applyFont="1" applyAlignment="1">
      <alignment vertical="center"/>
    </xf>
    <xf numFmtId="0" fontId="11" fillId="0" borderId="0" xfId="6" applyFont="1" applyAlignment="1">
      <alignment vertical="center"/>
    </xf>
    <xf numFmtId="0" fontId="20" fillId="4" borderId="39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5" borderId="40" xfId="6" applyFont="1" applyFill="1" applyBorder="1" applyAlignment="1">
      <alignment horizontal="left" vertical="center" wrapText="1" indent="1"/>
    </xf>
    <xf numFmtId="0" fontId="4" fillId="2" borderId="30" xfId="6" quotePrefix="1" applyFont="1" applyFill="1" applyBorder="1" applyAlignment="1">
      <alignment horizontal="center" vertical="center"/>
    </xf>
    <xf numFmtId="0" fontId="4" fillId="0" borderId="47" xfId="6" applyFont="1" applyBorder="1" applyAlignment="1">
      <alignment horizontal="left" vertical="center" wrapText="1" indent="1"/>
    </xf>
    <xf numFmtId="0" fontId="11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6" borderId="2" xfId="6" applyNumberFormat="1" applyFont="1" applyFill="1" applyBorder="1" applyAlignment="1">
      <alignment horizontal="center" vertical="center" wrapText="1"/>
    </xf>
    <xf numFmtId="0" fontId="16" fillId="4" borderId="44" xfId="6" applyFont="1" applyFill="1" applyBorder="1" applyAlignment="1">
      <alignment vertical="center" wrapText="1"/>
    </xf>
    <xf numFmtId="0" fontId="4" fillId="0" borderId="50" xfId="6" applyFont="1" applyFill="1" applyBorder="1" applyAlignment="1">
      <alignment horizontal="left" vertical="center" wrapText="1" indent="1"/>
    </xf>
    <xf numFmtId="3" fontId="21" fillId="0" borderId="0" xfId="6" applyNumberFormat="1" applyFont="1" applyFill="1" applyAlignment="1">
      <alignment horizontal="right"/>
    </xf>
    <xf numFmtId="0" fontId="4" fillId="0" borderId="45" xfId="6" applyFont="1" applyBorder="1" applyAlignment="1">
      <alignment horizontal="left" vertical="center" wrapText="1" indent="1"/>
    </xf>
    <xf numFmtId="0" fontId="16" fillId="3" borderId="19" xfId="6" applyFont="1" applyFill="1" applyBorder="1" applyAlignment="1">
      <alignment horizontal="center" vertical="center" wrapText="1"/>
    </xf>
    <xf numFmtId="0" fontId="18" fillId="0" borderId="17" xfId="6" applyFont="1" applyFill="1" applyBorder="1" applyAlignment="1">
      <alignment vertical="center" wrapText="1"/>
    </xf>
    <xf numFmtId="3" fontId="16" fillId="2" borderId="0" xfId="6" applyNumberFormat="1" applyFont="1" applyFill="1" applyBorder="1" applyAlignment="1">
      <alignment horizontal="right" vertical="center" wrapText="1" indent="1"/>
    </xf>
    <xf numFmtId="0" fontId="16" fillId="2" borderId="0" xfId="6" applyFont="1" applyFill="1" applyBorder="1" applyAlignment="1">
      <alignment horizontal="left" vertical="center" wrapText="1" indent="1"/>
    </xf>
    <xf numFmtId="0" fontId="18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6" fillId="4" borderId="16" xfId="6" applyFont="1" applyFill="1" applyBorder="1" applyAlignment="1">
      <alignment horizontal="center" vertical="center"/>
    </xf>
    <xf numFmtId="0" fontId="16" fillId="4" borderId="40" xfId="6" applyFont="1" applyFill="1" applyBorder="1" applyAlignment="1">
      <alignment horizontal="left" vertical="center" wrapText="1" indent="1"/>
    </xf>
    <xf numFmtId="0" fontId="16" fillId="4" borderId="43" xfId="6" applyFont="1" applyFill="1" applyBorder="1" applyAlignment="1">
      <alignment horizontal="left" vertical="center" wrapText="1" indent="1"/>
    </xf>
    <xf numFmtId="0" fontId="4" fillId="0" borderId="47" xfId="6" applyFont="1" applyFill="1" applyBorder="1" applyAlignment="1">
      <alignment horizontal="left" vertical="center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3" xfId="6" applyFont="1" applyFill="1" applyBorder="1" applyAlignment="1">
      <alignment horizontal="left" vertical="center" indent="1"/>
    </xf>
    <xf numFmtId="0" fontId="12" fillId="0" borderId="0" xfId="6" applyFont="1" applyFill="1" applyAlignment="1">
      <alignment vertical="center"/>
    </xf>
    <xf numFmtId="3" fontId="24" fillId="0" borderId="5" xfId="6" applyNumberFormat="1" applyFont="1" applyFill="1" applyBorder="1" applyAlignment="1">
      <alignment horizontal="right" vertical="center" indent="1"/>
    </xf>
    <xf numFmtId="3" fontId="24" fillId="0" borderId="27" xfId="6" applyNumberFormat="1" applyFont="1" applyFill="1" applyBorder="1" applyAlignment="1">
      <alignment horizontal="right" vertical="center" indent="1"/>
    </xf>
    <xf numFmtId="3" fontId="24" fillId="2" borderId="27" xfId="6" applyNumberFormat="1" applyFont="1" applyFill="1" applyBorder="1" applyAlignment="1">
      <alignment horizontal="right" vertical="center" indent="1"/>
    </xf>
    <xf numFmtId="3" fontId="23" fillId="4" borderId="42" xfId="6" applyNumberFormat="1" applyFont="1" applyFill="1" applyBorder="1" applyAlignment="1">
      <alignment horizontal="right" vertical="center" wrapText="1" indent="1"/>
    </xf>
    <xf numFmtId="3" fontId="23" fillId="4" borderId="41" xfId="6" applyNumberFormat="1" applyFont="1" applyFill="1" applyBorder="1" applyAlignment="1">
      <alignment horizontal="right" vertical="center" wrapText="1" indent="1"/>
    </xf>
    <xf numFmtId="3" fontId="24" fillId="0" borderId="27" xfId="6" applyNumberFormat="1" applyFont="1" applyBorder="1" applyAlignment="1">
      <alignment horizontal="right" vertical="center" indent="1"/>
    </xf>
    <xf numFmtId="3" fontId="24" fillId="0" borderId="33" xfId="6" applyNumberFormat="1" applyFont="1" applyBorder="1" applyAlignment="1">
      <alignment horizontal="right" vertical="center" indent="1"/>
    </xf>
    <xf numFmtId="3" fontId="24" fillId="2" borderId="7" xfId="6" applyNumberFormat="1" applyFont="1" applyFill="1" applyBorder="1" applyAlignment="1">
      <alignment horizontal="right" vertical="center" indent="1"/>
    </xf>
    <xf numFmtId="3" fontId="24" fillId="0" borderId="42" xfId="6" applyNumberFormat="1" applyFont="1" applyBorder="1" applyAlignment="1">
      <alignment horizontal="right" vertical="center" indent="1"/>
    </xf>
    <xf numFmtId="3" fontId="23" fillId="5" borderId="9" xfId="6" applyNumberFormat="1" applyFont="1" applyFill="1" applyBorder="1" applyAlignment="1">
      <alignment horizontal="right" vertical="center" indent="1"/>
    </xf>
    <xf numFmtId="3" fontId="24" fillId="2" borderId="29" xfId="6" applyNumberFormat="1" applyFont="1" applyFill="1" applyBorder="1" applyAlignment="1">
      <alignment horizontal="right" vertical="center" indent="1"/>
    </xf>
    <xf numFmtId="3" fontId="24" fillId="0" borderId="29" xfId="6" applyNumberFormat="1" applyFont="1" applyBorder="1" applyAlignment="1">
      <alignment horizontal="right" vertical="center" indent="1"/>
    </xf>
    <xf numFmtId="3" fontId="24" fillId="0" borderId="35" xfId="6" applyNumberFormat="1" applyFont="1" applyBorder="1" applyAlignment="1">
      <alignment horizontal="right" vertical="center" indent="1"/>
    </xf>
    <xf numFmtId="3" fontId="23" fillId="4" borderId="8" xfId="6" applyNumberFormat="1" applyFont="1" applyFill="1" applyBorder="1" applyAlignment="1">
      <alignment horizontal="right" vertical="center" indent="1"/>
    </xf>
    <xf numFmtId="3" fontId="23" fillId="4" borderId="12" xfId="6" applyNumberFormat="1" applyFont="1" applyFill="1" applyBorder="1" applyAlignment="1">
      <alignment horizontal="right" vertical="center" indent="1"/>
    </xf>
    <xf numFmtId="3" fontId="23" fillId="4" borderId="9" xfId="6" applyNumberFormat="1" applyFont="1" applyFill="1" applyBorder="1" applyAlignment="1">
      <alignment horizontal="right" vertical="center" indent="1"/>
    </xf>
    <xf numFmtId="3" fontId="23" fillId="4" borderId="13" xfId="6" applyNumberFormat="1" applyFont="1" applyFill="1" applyBorder="1" applyAlignment="1">
      <alignment horizontal="right" vertical="center" indent="1"/>
    </xf>
    <xf numFmtId="3" fontId="24" fillId="0" borderId="7" xfId="6" applyNumberFormat="1" applyFont="1" applyFill="1" applyBorder="1" applyAlignment="1">
      <alignment horizontal="right" vertical="center" indent="1"/>
    </xf>
    <xf numFmtId="3" fontId="24" fillId="2" borderId="21" xfId="6" applyNumberFormat="1" applyFont="1" applyFill="1" applyBorder="1" applyAlignment="1">
      <alignment horizontal="right" vertical="center" indent="1"/>
    </xf>
    <xf numFmtId="3" fontId="23" fillId="3" borderId="9" xfId="6" applyNumberFormat="1" applyFont="1" applyFill="1" applyBorder="1" applyAlignment="1">
      <alignment horizontal="right" vertical="center" wrapText="1" indent="1"/>
    </xf>
    <xf numFmtId="3" fontId="23" fillId="3" borderId="13" xfId="6" applyNumberFormat="1" applyFont="1" applyFill="1" applyBorder="1" applyAlignment="1">
      <alignment horizontal="right" vertical="center" wrapText="1" indent="1"/>
    </xf>
    <xf numFmtId="3" fontId="24" fillId="0" borderId="34" xfId="6" applyNumberFormat="1" applyFont="1" applyFill="1" applyBorder="1" applyAlignment="1">
      <alignment horizontal="right" vertical="center" indent="1"/>
    </xf>
    <xf numFmtId="3" fontId="24" fillId="0" borderId="24" xfId="6" applyNumberFormat="1" applyFont="1" applyFill="1" applyBorder="1" applyAlignment="1">
      <alignment horizontal="right" vertical="center" indent="1"/>
    </xf>
    <xf numFmtId="3" fontId="24" fillId="0" borderId="33" xfId="6" applyNumberFormat="1" applyFont="1" applyFill="1" applyBorder="1" applyAlignment="1">
      <alignment horizontal="right" vertical="center" indent="1"/>
    </xf>
    <xf numFmtId="3" fontId="24" fillId="0" borderId="28" xfId="6" applyNumberFormat="1" applyFont="1" applyFill="1" applyBorder="1" applyAlignment="1">
      <alignment horizontal="right" vertical="center" indent="1"/>
    </xf>
    <xf numFmtId="3" fontId="24" fillId="2" borderId="8" xfId="6" applyNumberFormat="1" applyFont="1" applyFill="1" applyBorder="1" applyAlignment="1">
      <alignment horizontal="right" vertical="center" indent="1"/>
    </xf>
    <xf numFmtId="3" fontId="24" fillId="2" borderId="12" xfId="6" applyNumberFormat="1" applyFont="1" applyFill="1" applyBorder="1" applyAlignment="1">
      <alignment horizontal="right" vertical="center" indent="1"/>
    </xf>
    <xf numFmtId="3" fontId="24" fillId="2" borderId="33" xfId="6" applyNumberFormat="1" applyFont="1" applyFill="1" applyBorder="1" applyAlignment="1">
      <alignment horizontal="right" vertical="center" indent="1"/>
    </xf>
    <xf numFmtId="3" fontId="24" fillId="2" borderId="28" xfId="6" applyNumberFormat="1" applyFont="1" applyFill="1" applyBorder="1" applyAlignment="1">
      <alignment horizontal="right" vertical="center" indent="1"/>
    </xf>
    <xf numFmtId="3" fontId="24" fillId="0" borderId="31" xfId="6" applyNumberFormat="1" applyFont="1" applyFill="1" applyBorder="1" applyAlignment="1">
      <alignment horizontal="right" vertical="center" indent="1"/>
    </xf>
    <xf numFmtId="3" fontId="24" fillId="0" borderId="25" xfId="6" applyNumberFormat="1" applyFont="1" applyFill="1" applyBorder="1" applyAlignment="1">
      <alignment horizontal="right" vertical="center" indent="1"/>
    </xf>
    <xf numFmtId="3" fontId="24" fillId="0" borderId="32" xfId="6" applyNumberFormat="1" applyFont="1" applyFill="1" applyBorder="1" applyAlignment="1">
      <alignment horizontal="right" vertical="center" indent="1"/>
    </xf>
    <xf numFmtId="3" fontId="24" fillId="0" borderId="8" xfId="6" applyNumberFormat="1" applyFont="1" applyFill="1" applyBorder="1" applyAlignment="1">
      <alignment horizontal="right" vertical="center" indent="1"/>
    </xf>
    <xf numFmtId="3" fontId="24" fillId="0" borderId="42" xfId="6" applyNumberFormat="1" applyFont="1" applyFill="1" applyBorder="1" applyAlignment="1">
      <alignment horizontal="right" vertical="center" indent="1"/>
    </xf>
    <xf numFmtId="3" fontId="24" fillId="0" borderId="41" xfId="6" applyNumberFormat="1" applyFont="1" applyFill="1" applyBorder="1" applyAlignment="1">
      <alignment horizontal="right" vertical="center" indent="1"/>
    </xf>
    <xf numFmtId="3" fontId="24" fillId="0" borderId="8" xfId="6" applyNumberFormat="1" applyFont="1" applyBorder="1" applyAlignment="1">
      <alignment horizontal="right" vertical="center" indent="1"/>
    </xf>
    <xf numFmtId="3" fontId="7" fillId="8" borderId="19" xfId="6" applyNumberFormat="1" applyFont="1" applyFill="1" applyBorder="1" applyAlignment="1">
      <alignment horizontal="center" vertical="center" wrapText="1"/>
    </xf>
    <xf numFmtId="0" fontId="4" fillId="0" borderId="55" xfId="6" applyFont="1" applyFill="1" applyBorder="1" applyAlignment="1">
      <alignment horizontal="left" vertical="center" indent="1"/>
    </xf>
    <xf numFmtId="3" fontId="7" fillId="0" borderId="36" xfId="6" applyNumberFormat="1" applyFont="1" applyFill="1" applyBorder="1" applyAlignment="1">
      <alignment horizontal="center" vertical="center" wrapText="1"/>
    </xf>
    <xf numFmtId="3" fontId="7" fillId="0" borderId="30" xfId="6" applyNumberFormat="1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49" fontId="4" fillId="0" borderId="48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59" xfId="6" applyNumberFormat="1" applyFont="1" applyFill="1" applyBorder="1" applyAlignment="1">
      <alignment horizontal="center" vertical="center"/>
    </xf>
    <xf numFmtId="49" fontId="4" fillId="0" borderId="56" xfId="6" applyNumberFormat="1" applyFont="1" applyFill="1" applyBorder="1" applyAlignment="1">
      <alignment horizontal="center" vertical="center"/>
    </xf>
    <xf numFmtId="49" fontId="7" fillId="5" borderId="39" xfId="6" applyNumberFormat="1" applyFont="1" applyFill="1" applyBorder="1" applyAlignment="1">
      <alignment horizontal="center" vertical="center"/>
    </xf>
    <xf numFmtId="3" fontId="24" fillId="0" borderId="38" xfId="6" applyNumberFormat="1" applyFont="1" applyFill="1" applyBorder="1" applyAlignment="1">
      <alignment horizontal="right" vertical="center" indent="1"/>
    </xf>
    <xf numFmtId="3" fontId="16" fillId="4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39" xfId="6" applyNumberFormat="1" applyFont="1" applyFill="1" applyBorder="1" applyAlignment="1">
      <alignment horizontal="center" vertical="center"/>
    </xf>
    <xf numFmtId="0" fontId="4" fillId="0" borderId="40" xfId="6" applyFont="1" applyFill="1" applyBorder="1" applyAlignment="1">
      <alignment horizontal="left" vertical="center" indent="1"/>
    </xf>
    <xf numFmtId="3" fontId="24" fillId="0" borderId="9" xfId="6" applyNumberFormat="1" applyFont="1" applyFill="1" applyBorder="1" applyAlignment="1">
      <alignment horizontal="right" vertical="center" indent="1"/>
    </xf>
    <xf numFmtId="3" fontId="24" fillId="0" borderId="13" xfId="6" applyNumberFormat="1" applyFont="1" applyFill="1" applyBorder="1" applyAlignment="1">
      <alignment horizontal="right" vertical="center" indent="1"/>
    </xf>
    <xf numFmtId="3" fontId="24" fillId="0" borderId="54" xfId="6" applyNumberFormat="1" applyFont="1" applyFill="1" applyBorder="1" applyAlignment="1">
      <alignment horizontal="right" vertical="center" indent="1"/>
    </xf>
    <xf numFmtId="3" fontId="22" fillId="0" borderId="0" xfId="6" applyNumberFormat="1" applyFont="1" applyBorder="1" applyAlignment="1">
      <alignment vertical="top"/>
    </xf>
    <xf numFmtId="3" fontId="7" fillId="0" borderId="37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3" fontId="7" fillId="4" borderId="3" xfId="6" applyNumberFormat="1" applyFont="1" applyFill="1" applyBorder="1" applyAlignment="1">
      <alignment horizontal="center" vertical="center" wrapText="1"/>
    </xf>
    <xf numFmtId="3" fontId="7" fillId="4" borderId="19" xfId="6" applyNumberFormat="1" applyFont="1" applyFill="1" applyBorder="1" applyAlignment="1">
      <alignment horizontal="center" vertical="center" wrapText="1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0" xfId="6" applyNumberFormat="1" applyFont="1" applyFill="1" applyBorder="1" applyAlignment="1">
      <alignment horizontal="left" vertical="center" indent="1"/>
    </xf>
    <xf numFmtId="3" fontId="24" fillId="0" borderId="12" xfId="6" applyNumberFormat="1" applyFont="1" applyFill="1" applyBorder="1" applyAlignment="1">
      <alignment horizontal="right" vertical="center" indent="1"/>
    </xf>
    <xf numFmtId="0" fontId="4" fillId="0" borderId="50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39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39" xfId="6" applyFont="1" applyFill="1" applyBorder="1" applyAlignment="1">
      <alignment horizontal="center" vertical="center" wrapText="1"/>
    </xf>
    <xf numFmtId="0" fontId="4" fillId="0" borderId="40" xfId="6" applyFont="1" applyFill="1" applyBorder="1" applyAlignment="1">
      <alignment horizontal="left" vertical="center" wrapText="1" indent="1"/>
    </xf>
    <xf numFmtId="3" fontId="24" fillId="0" borderId="5" xfId="6" applyNumberFormat="1" applyFont="1" applyBorder="1" applyAlignment="1">
      <alignment horizontal="right" vertical="center" indent="1"/>
    </xf>
    <xf numFmtId="3" fontId="24" fillId="2" borderId="5" xfId="6" applyNumberFormat="1" applyFont="1" applyFill="1" applyBorder="1" applyAlignment="1">
      <alignment horizontal="right" vertical="center" indent="1"/>
    </xf>
    <xf numFmtId="3" fontId="24" fillId="2" borderId="34" xfId="6" applyNumberFormat="1" applyFont="1" applyFill="1" applyBorder="1" applyAlignment="1">
      <alignment horizontal="right" vertical="center" indent="1"/>
    </xf>
    <xf numFmtId="4" fontId="23" fillId="4" borderId="41" xfId="6" applyNumberFormat="1" applyFont="1" applyFill="1" applyBorder="1" applyAlignment="1">
      <alignment horizontal="right" vertical="center" wrapText="1" indent="1"/>
    </xf>
    <xf numFmtId="4" fontId="24" fillId="0" borderId="13" xfId="6" applyNumberFormat="1" applyFont="1" applyFill="1" applyBorder="1" applyAlignment="1">
      <alignment horizontal="right" vertical="center" indent="1"/>
    </xf>
    <xf numFmtId="4" fontId="24" fillId="0" borderId="0" xfId="6" applyNumberFormat="1" applyFont="1" applyFill="1" applyBorder="1" applyAlignment="1">
      <alignment horizontal="right" vertical="center" indent="1"/>
    </xf>
    <xf numFmtId="4" fontId="24" fillId="0" borderId="20" xfId="6" applyNumberFormat="1" applyFont="1" applyFill="1" applyBorder="1" applyAlignment="1">
      <alignment horizontal="right" vertical="center" indent="1"/>
    </xf>
    <xf numFmtId="4" fontId="23" fillId="4" borderId="49" xfId="6" applyNumberFormat="1" applyFont="1" applyFill="1" applyBorder="1" applyAlignment="1">
      <alignment horizontal="right" vertical="center" indent="1"/>
    </xf>
    <xf numFmtId="4" fontId="24" fillId="0" borderId="33" xfId="6" applyNumberFormat="1" applyFont="1" applyBorder="1" applyAlignment="1">
      <alignment horizontal="right" vertical="center" indent="1"/>
    </xf>
    <xf numFmtId="4" fontId="23" fillId="5" borderId="20" xfId="6" applyNumberFormat="1" applyFont="1" applyFill="1" applyBorder="1" applyAlignment="1">
      <alignment horizontal="right" vertical="center" indent="1"/>
    </xf>
    <xf numFmtId="4" fontId="24" fillId="0" borderId="57" xfId="6" applyNumberFormat="1" applyFont="1" applyFill="1" applyBorder="1" applyAlignment="1">
      <alignment horizontal="right" vertical="center" indent="1"/>
    </xf>
    <xf numFmtId="4" fontId="24" fillId="0" borderId="46" xfId="6" applyNumberFormat="1" applyFont="1" applyFill="1" applyBorder="1" applyAlignment="1">
      <alignment horizontal="right" vertical="center" indent="1"/>
    </xf>
    <xf numFmtId="4" fontId="24" fillId="0" borderId="52" xfId="6" applyNumberFormat="1" applyFont="1" applyFill="1" applyBorder="1" applyAlignment="1">
      <alignment horizontal="right" vertical="center" indent="1"/>
    </xf>
    <xf numFmtId="4" fontId="23" fillId="4" borderId="20" xfId="6" applyNumberFormat="1" applyFont="1" applyFill="1" applyBorder="1" applyAlignment="1">
      <alignment horizontal="right" vertical="center" indent="1"/>
    </xf>
    <xf numFmtId="4" fontId="24" fillId="2" borderId="49" xfId="6" applyNumberFormat="1" applyFont="1" applyFill="1" applyBorder="1" applyAlignment="1">
      <alignment horizontal="right" vertical="center" indent="1"/>
    </xf>
    <xf numFmtId="4" fontId="24" fillId="2" borderId="57" xfId="6" applyNumberFormat="1" applyFont="1" applyFill="1" applyBorder="1" applyAlignment="1">
      <alignment horizontal="right" vertical="center" indent="1"/>
    </xf>
    <xf numFmtId="4" fontId="24" fillId="2" borderId="46" xfId="6" applyNumberFormat="1" applyFont="1" applyFill="1" applyBorder="1" applyAlignment="1">
      <alignment horizontal="right" vertical="center" indent="1"/>
    </xf>
    <xf numFmtId="4" fontId="24" fillId="2" borderId="0" xfId="6" applyNumberFormat="1" applyFont="1" applyFill="1" applyBorder="1" applyAlignment="1">
      <alignment horizontal="right" vertical="center" indent="1"/>
    </xf>
    <xf numFmtId="4" fontId="23" fillId="3" borderId="20" xfId="6" applyNumberFormat="1" applyFont="1" applyFill="1" applyBorder="1" applyAlignment="1">
      <alignment horizontal="right" vertical="center" wrapText="1" indent="1"/>
    </xf>
    <xf numFmtId="4" fontId="24" fillId="0" borderId="49" xfId="6" applyNumberFormat="1" applyFont="1" applyFill="1" applyBorder="1" applyAlignment="1">
      <alignment horizontal="right" vertical="center" indent="1"/>
    </xf>
    <xf numFmtId="4" fontId="24" fillId="0" borderId="11" xfId="6" applyNumberFormat="1" applyFont="1" applyFill="1" applyBorder="1" applyAlignment="1">
      <alignment horizontal="right" vertical="center" indent="1"/>
    </xf>
    <xf numFmtId="3" fontId="24" fillId="0" borderId="26" xfId="6" applyNumberFormat="1" applyFont="1" applyFill="1" applyBorder="1" applyAlignment="1">
      <alignment horizontal="right" vertical="center" indent="1"/>
    </xf>
    <xf numFmtId="4" fontId="23" fillId="6" borderId="49" xfId="6" applyNumberFormat="1" applyFont="1" applyFill="1" applyBorder="1" applyAlignment="1">
      <alignment horizontal="right" vertical="center" indent="1"/>
    </xf>
    <xf numFmtId="3" fontId="23" fillId="6" borderId="8" xfId="6" applyNumberFormat="1" applyFont="1" applyFill="1" applyBorder="1" applyAlignment="1">
      <alignment horizontal="right" vertical="center" indent="1"/>
    </xf>
    <xf numFmtId="3" fontId="23" fillId="6" borderId="9" xfId="6" applyNumberFormat="1" applyFont="1" applyFill="1" applyBorder="1" applyAlignment="1">
      <alignment horizontal="right" vertical="center" indent="1"/>
    </xf>
    <xf numFmtId="0" fontId="16" fillId="6" borderId="40" xfId="6" applyFont="1" applyFill="1" applyBorder="1" applyAlignment="1">
      <alignment horizontal="left" vertical="center" indent="1"/>
    </xf>
    <xf numFmtId="0" fontId="12" fillId="6" borderId="50" xfId="6" applyFont="1" applyFill="1" applyBorder="1" applyAlignment="1">
      <alignment horizontal="left" vertical="center" wrapText="1" indent="1"/>
    </xf>
    <xf numFmtId="168" fontId="18" fillId="0" borderId="17" xfId="7" applyNumberFormat="1" applyFont="1" applyFill="1" applyBorder="1" applyAlignment="1">
      <alignment vertical="center" wrapText="1"/>
    </xf>
    <xf numFmtId="3" fontId="24" fillId="0" borderId="60" xfId="6" applyNumberFormat="1" applyFont="1" applyFill="1" applyBorder="1" applyAlignment="1">
      <alignment horizontal="right" vertical="center" indent="1"/>
    </xf>
    <xf numFmtId="3" fontId="8" fillId="0" borderId="21" xfId="6" applyNumberFormat="1" applyFont="1" applyFill="1" applyBorder="1" applyAlignment="1">
      <alignment horizontal="center" vertical="center" wrapText="1"/>
    </xf>
    <xf numFmtId="3" fontId="9" fillId="0" borderId="21" xfId="6" applyNumberFormat="1" applyFont="1" applyFill="1" applyBorder="1" applyAlignment="1">
      <alignment horizontal="center" vertical="center" wrapText="1"/>
    </xf>
    <xf numFmtId="0" fontId="4" fillId="7" borderId="43" xfId="6" applyFont="1" applyFill="1" applyBorder="1" applyAlignment="1">
      <alignment horizontal="left" vertical="center" wrapText="1" indent="1"/>
    </xf>
    <xf numFmtId="0" fontId="7" fillId="0" borderId="50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wrapText="1" indent="1"/>
    </xf>
    <xf numFmtId="0" fontId="7" fillId="0" borderId="51" xfId="6" applyFont="1" applyFill="1" applyBorder="1" applyAlignment="1">
      <alignment horizontal="left" vertical="center" wrapText="1" indent="1"/>
    </xf>
    <xf numFmtId="3" fontId="16" fillId="4" borderId="19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0" fontId="4" fillId="0" borderId="61" xfId="6" applyFont="1" applyFill="1" applyBorder="1" applyAlignment="1">
      <alignment horizontal="center" vertical="center" wrapText="1"/>
    </xf>
    <xf numFmtId="0" fontId="4" fillId="0" borderId="58" xfId="6" applyFont="1" applyFill="1" applyBorder="1" applyAlignment="1">
      <alignment horizontal="left" vertical="center" wrapText="1" indent="1"/>
    </xf>
    <xf numFmtId="4" fontId="24" fillId="0" borderId="17" xfId="6" applyNumberFormat="1" applyFont="1" applyFill="1" applyBorder="1" applyAlignment="1">
      <alignment horizontal="right" vertical="center" indent="1"/>
    </xf>
    <xf numFmtId="3" fontId="24" fillId="0" borderId="4" xfId="6" applyNumberFormat="1" applyFont="1" applyFill="1" applyBorder="1" applyAlignment="1">
      <alignment horizontal="right" vertical="center" indent="1"/>
    </xf>
    <xf numFmtId="3" fontId="24" fillId="0" borderId="11" xfId="6" applyNumberFormat="1" applyFont="1" applyFill="1" applyBorder="1" applyAlignment="1">
      <alignment horizontal="right" vertical="center" indent="1"/>
    </xf>
    <xf numFmtId="3" fontId="7" fillId="0" borderId="2" xfId="6" applyNumberFormat="1" applyFont="1" applyFill="1" applyBorder="1" applyAlignment="1">
      <alignment horizontal="center" vertical="center" wrapText="1"/>
    </xf>
    <xf numFmtId="4" fontId="24" fillId="0" borderId="33" xfId="6" applyNumberFormat="1" applyFont="1" applyFill="1" applyBorder="1" applyAlignment="1">
      <alignment horizontal="right" vertical="center" indent="1"/>
    </xf>
    <xf numFmtId="3" fontId="22" fillId="0" borderId="0" xfId="6" applyNumberFormat="1" applyFont="1" applyFill="1" applyAlignment="1">
      <alignment horizontal="right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4" fillId="0" borderId="49" xfId="6" applyFont="1" applyFill="1" applyBorder="1" applyAlignment="1">
      <alignment horizontal="left" vertical="center"/>
    </xf>
    <xf numFmtId="0" fontId="16" fillId="0" borderId="22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5" fillId="0" borderId="58" xfId="6" applyFont="1" applyBorder="1" applyAlignment="1">
      <alignment horizontal="center" vertical="center" wrapText="1"/>
    </xf>
    <xf numFmtId="0" fontId="15" fillId="0" borderId="43" xfId="6" applyFont="1" applyBorder="1" applyAlignment="1">
      <alignment horizontal="center" vertical="center" wrapText="1"/>
    </xf>
    <xf numFmtId="3" fontId="4" fillId="0" borderId="11" xfId="6" applyNumberFormat="1" applyFont="1" applyFill="1" applyBorder="1" applyAlignment="1">
      <alignment horizontal="center" vertical="center" wrapText="1"/>
    </xf>
    <xf numFmtId="3" fontId="4" fillId="0" borderId="21" xfId="6" applyNumberFormat="1" applyFont="1" applyFill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Fill="1" applyBorder="1" applyAlignment="1">
      <alignment horizontal="center" vertical="center" wrapText="1"/>
    </xf>
    <xf numFmtId="0" fontId="4" fillId="0" borderId="7" xfId="6" applyFont="1" applyFill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7" borderId="23" xfId="6" applyNumberFormat="1" applyFont="1" applyFill="1" applyBorder="1" applyAlignment="1">
      <alignment horizontal="center" vertical="center" wrapText="1"/>
    </xf>
    <xf numFmtId="3" fontId="7" fillId="7" borderId="14" xfId="6" applyNumberFormat="1" applyFont="1" applyFill="1" applyBorder="1" applyAlignment="1">
      <alignment horizontal="center" vertical="center" wrapText="1"/>
    </xf>
    <xf numFmtId="0" fontId="16" fillId="3" borderId="39" xfId="6" applyFont="1" applyFill="1" applyBorder="1" applyAlignment="1">
      <alignment horizontal="center" vertical="center" wrapText="1"/>
    </xf>
    <xf numFmtId="0" fontId="16" fillId="3" borderId="18" xfId="6" applyFont="1" applyFill="1" applyBorder="1" applyAlignment="1">
      <alignment horizontal="center" vertical="center" wrapText="1"/>
    </xf>
    <xf numFmtId="3" fontId="16" fillId="0" borderId="1" xfId="6" applyNumberFormat="1" applyFont="1" applyFill="1" applyBorder="1" applyAlignment="1">
      <alignment horizontal="center" vertical="center"/>
    </xf>
    <xf numFmtId="3" fontId="16" fillId="0" borderId="2" xfId="6" applyNumberFormat="1" applyFont="1" applyFill="1" applyBorder="1" applyAlignment="1">
      <alignment horizontal="center" vertical="center"/>
    </xf>
    <xf numFmtId="3" fontId="16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36" xfId="6" quotePrefix="1" applyNumberFormat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0" borderId="0" xfId="8"/>
    <xf numFmtId="0" fontId="28" fillId="0" borderId="0" xfId="8" applyFont="1"/>
    <xf numFmtId="0" fontId="29" fillId="0" borderId="0" xfId="8" applyFont="1"/>
    <xf numFmtId="0" fontId="30" fillId="0" borderId="0" xfId="8" applyFont="1" applyAlignment="1">
      <alignment horizontal="right"/>
    </xf>
    <xf numFmtId="0" fontId="31" fillId="0" borderId="0" xfId="8" applyFont="1"/>
    <xf numFmtId="0" fontId="32" fillId="0" borderId="58" xfId="8" applyFont="1" applyBorder="1" applyAlignment="1">
      <alignment horizontal="center" vertical="center" wrapText="1"/>
    </xf>
    <xf numFmtId="0" fontId="32" fillId="0" borderId="4" xfId="8" applyFont="1" applyBorder="1" applyAlignment="1">
      <alignment horizontal="center" vertical="center" wrapText="1"/>
    </xf>
    <xf numFmtId="0" fontId="32" fillId="0" borderId="8" xfId="8" applyFont="1" applyBorder="1" applyAlignment="1">
      <alignment horizontal="center" vertical="center"/>
    </xf>
    <xf numFmtId="0" fontId="33" fillId="0" borderId="12" xfId="8" applyFont="1" applyBorder="1" applyAlignment="1">
      <alignment horizontal="center" vertical="center" wrapText="1"/>
    </xf>
    <xf numFmtId="0" fontId="32" fillId="0" borderId="49" xfId="8" applyFont="1" applyBorder="1" applyAlignment="1">
      <alignment horizontal="left" vertical="center" wrapText="1"/>
    </xf>
    <xf numFmtId="0" fontId="32" fillId="0" borderId="62" xfId="8" applyFont="1" applyBorder="1" applyAlignment="1">
      <alignment horizontal="left" vertical="center" wrapText="1"/>
    </xf>
    <xf numFmtId="0" fontId="33" fillId="0" borderId="4" xfId="8" applyFont="1" applyBorder="1" applyAlignment="1">
      <alignment horizontal="center" vertical="center" wrapText="1"/>
    </xf>
    <xf numFmtId="0" fontId="34" fillId="0" borderId="49" xfId="8" applyFont="1" applyBorder="1" applyAlignment="1">
      <alignment horizontal="left" vertical="center" wrapText="1"/>
    </xf>
    <xf numFmtId="0" fontId="34" fillId="0" borderId="62" xfId="8" applyFont="1" applyBorder="1" applyAlignment="1">
      <alignment horizontal="left" vertical="center" wrapText="1"/>
    </xf>
    <xf numFmtId="0" fontId="35" fillId="0" borderId="8" xfId="8" applyFont="1" applyBorder="1" applyAlignment="1">
      <alignment horizontal="center" vertical="center" wrapText="1"/>
    </xf>
    <xf numFmtId="0" fontId="35" fillId="0" borderId="4" xfId="8" applyFont="1" applyBorder="1" applyAlignment="1">
      <alignment horizontal="center" vertical="center" wrapText="1"/>
    </xf>
    <xf numFmtId="0" fontId="32" fillId="2" borderId="8" xfId="8" applyFont="1" applyFill="1" applyBorder="1" applyAlignment="1">
      <alignment horizontal="center" vertical="center" wrapText="1"/>
    </xf>
    <xf numFmtId="0" fontId="35" fillId="3" borderId="12" xfId="8" applyFont="1" applyFill="1" applyBorder="1" applyAlignment="1">
      <alignment horizontal="center" vertical="center" wrapText="1"/>
    </xf>
    <xf numFmtId="0" fontId="35" fillId="2" borderId="63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2" fillId="0" borderId="43" xfId="8" applyFont="1" applyBorder="1" applyAlignment="1">
      <alignment horizontal="center" vertical="center" wrapText="1"/>
    </xf>
    <xf numFmtId="0" fontId="32" fillId="0" borderId="7" xfId="8" applyFont="1" applyBorder="1" applyAlignment="1">
      <alignment horizontal="center" vertical="center" wrapText="1"/>
    </xf>
    <xf numFmtId="0" fontId="32" fillId="0" borderId="31" xfId="8" applyFont="1" applyBorder="1" applyAlignment="1">
      <alignment horizontal="center" vertical="center" wrapText="1"/>
    </xf>
    <xf numFmtId="0" fontId="33" fillId="0" borderId="35" xfId="8" applyFont="1" applyBorder="1" applyAlignment="1">
      <alignment horizontal="center" vertical="center" wrapText="1"/>
    </xf>
    <xf numFmtId="0" fontId="32" fillId="0" borderId="29" xfId="8" applyFont="1" applyBorder="1" applyAlignment="1">
      <alignment horizontal="center" vertical="center" wrapText="1"/>
    </xf>
    <xf numFmtId="0" fontId="33" fillId="0" borderId="7" xfId="8" applyFont="1" applyBorder="1" applyAlignment="1">
      <alignment horizontal="center" vertical="center" wrapText="1"/>
    </xf>
    <xf numFmtId="0" fontId="34" fillId="0" borderId="29" xfId="8" applyFont="1" applyBorder="1" applyAlignment="1">
      <alignment horizontal="center" vertical="center" wrapText="1"/>
    </xf>
    <xf numFmtId="0" fontId="34" fillId="0" borderId="31" xfId="8" applyFont="1" applyBorder="1" applyAlignment="1">
      <alignment horizontal="center" vertical="center" wrapText="1"/>
    </xf>
    <xf numFmtId="0" fontId="36" fillId="0" borderId="31" xfId="8" applyFont="1" applyBorder="1" applyAlignment="1">
      <alignment horizontal="center" vertical="center" wrapText="1"/>
    </xf>
    <xf numFmtId="0" fontId="35" fillId="0" borderId="31" xfId="8" applyFont="1" applyBorder="1" applyAlignment="1">
      <alignment horizontal="center" vertical="center" wrapText="1"/>
    </xf>
    <xf numFmtId="0" fontId="35" fillId="0" borderId="7" xfId="8" applyFont="1" applyBorder="1" applyAlignment="1">
      <alignment horizontal="center" vertical="center" wrapText="1"/>
    </xf>
    <xf numFmtId="0" fontId="35" fillId="3" borderId="25" xfId="8" applyFont="1" applyFill="1" applyBorder="1" applyAlignment="1">
      <alignment horizontal="center" vertical="center" wrapText="1"/>
    </xf>
    <xf numFmtId="0" fontId="35" fillId="2" borderId="32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38" fillId="3" borderId="13" xfId="8" applyNumberFormat="1" applyFont="1" applyFill="1" applyBorder="1" applyAlignment="1">
      <alignment vertical="center"/>
    </xf>
    <xf numFmtId="3" fontId="39" fillId="2" borderId="54" xfId="8" applyNumberFormat="1" applyFont="1" applyFill="1" applyBorder="1" applyAlignment="1">
      <alignment vertical="center"/>
    </xf>
    <xf numFmtId="0" fontId="40" fillId="0" borderId="0" xfId="8" applyFont="1" applyAlignment="1">
      <alignment vertical="center"/>
    </xf>
    <xf numFmtId="0" fontId="41" fillId="0" borderId="47" xfId="8" quotePrefix="1" applyFont="1" applyBorder="1" applyAlignment="1">
      <alignment horizontal="center" vertical="center"/>
    </xf>
    <xf numFmtId="0" fontId="41" fillId="0" borderId="27" xfId="8" applyFont="1" applyBorder="1" applyAlignment="1">
      <alignment vertical="center"/>
    </xf>
    <xf numFmtId="3" fontId="43" fillId="0" borderId="5" xfId="8" applyNumberFormat="1" applyFont="1" applyBorder="1" applyAlignment="1">
      <alignment vertical="center"/>
    </xf>
    <xf numFmtId="3" fontId="42" fillId="0" borderId="5" xfId="8" applyNumberFormat="1" applyFont="1" applyBorder="1" applyAlignment="1">
      <alignment vertical="center"/>
    </xf>
    <xf numFmtId="3" fontId="44" fillId="0" borderId="5" xfId="8" applyNumberFormat="1" applyFont="1" applyBorder="1" applyAlignment="1">
      <alignment vertical="center"/>
    </xf>
    <xf numFmtId="3" fontId="45" fillId="0" borderId="5" xfId="8" applyNumberFormat="1" applyFont="1" applyBorder="1" applyAlignment="1">
      <alignment vertical="center"/>
    </xf>
    <xf numFmtId="166" fontId="42" fillId="2" borderId="27" xfId="8" applyNumberFormat="1" applyFont="1" applyFill="1" applyBorder="1" applyAlignment="1">
      <alignment vertical="center"/>
    </xf>
    <xf numFmtId="3" fontId="42" fillId="0" borderId="27" xfId="8" applyNumberFormat="1" applyFont="1" applyBorder="1" applyAlignment="1">
      <alignment vertical="center"/>
    </xf>
    <xf numFmtId="3" fontId="43" fillId="0" borderId="27" xfId="8" applyNumberFormat="1" applyFont="1" applyBorder="1" applyAlignment="1">
      <alignment vertical="center"/>
    </xf>
    <xf numFmtId="3" fontId="44" fillId="0" borderId="27" xfId="8" applyNumberFormat="1" applyFont="1" applyBorder="1" applyAlignment="1">
      <alignment vertical="center"/>
    </xf>
    <xf numFmtId="3" fontId="45" fillId="0" borderId="27" xfId="8" applyNumberFormat="1" applyFont="1" applyBorder="1" applyAlignment="1">
      <alignment vertical="center"/>
    </xf>
    <xf numFmtId="166" fontId="42" fillId="3" borderId="33" xfId="8" applyNumberFormat="1" applyFont="1" applyFill="1" applyBorder="1" applyAlignment="1">
      <alignment vertical="center"/>
    </xf>
    <xf numFmtId="3" fontId="44" fillId="2" borderId="27" xfId="8" applyNumberFormat="1" applyFont="1" applyFill="1" applyBorder="1" applyAlignment="1">
      <alignment vertical="center"/>
    </xf>
    <xf numFmtId="166" fontId="42" fillId="3" borderId="27" xfId="8" applyNumberFormat="1" applyFont="1" applyFill="1" applyBorder="1" applyAlignment="1">
      <alignment vertical="center"/>
    </xf>
    <xf numFmtId="16" fontId="41" fillId="0" borderId="47" xfId="8" quotePrefix="1" applyNumberFormat="1" applyFont="1" applyBorder="1" applyAlignment="1">
      <alignment horizontal="center" vertical="center"/>
    </xf>
    <xf numFmtId="167" fontId="42" fillId="0" borderId="27" xfId="8" applyNumberFormat="1" applyFont="1" applyBorder="1" applyAlignment="1">
      <alignment vertical="center"/>
    </xf>
    <xf numFmtId="3" fontId="47" fillId="0" borderId="64" xfId="8" applyNumberFormat="1" applyFont="1" applyBorder="1" applyAlignment="1">
      <alignment horizontal="center" vertical="center" wrapText="1"/>
    </xf>
    <xf numFmtId="166" fontId="42" fillId="0" borderId="27" xfId="8" applyNumberFormat="1" applyFont="1" applyBorder="1" applyAlignment="1">
      <alignment vertical="center"/>
    </xf>
    <xf numFmtId="3" fontId="47" fillId="0" borderId="6" xfId="8" applyNumberFormat="1" applyFont="1" applyBorder="1" applyAlignment="1">
      <alignment horizontal="center" vertical="center" wrapText="1"/>
    </xf>
    <xf numFmtId="0" fontId="41" fillId="0" borderId="42" xfId="8" applyFont="1" applyBorder="1" applyAlignment="1">
      <alignment vertical="center"/>
    </xf>
    <xf numFmtId="167" fontId="42" fillId="0" borderId="42" xfId="8" applyNumberFormat="1" applyFont="1" applyBorder="1" applyAlignment="1">
      <alignment vertical="center"/>
    </xf>
    <xf numFmtId="3" fontId="42" fillId="0" borderId="42" xfId="8" applyNumberFormat="1" applyFont="1" applyBorder="1" applyAlignment="1">
      <alignment vertical="center"/>
    </xf>
    <xf numFmtId="3" fontId="44" fillId="2" borderId="42" xfId="8" applyNumberFormat="1" applyFont="1" applyFill="1" applyBorder="1" applyAlignment="1">
      <alignment vertical="center"/>
    </xf>
    <xf numFmtId="3" fontId="45" fillId="0" borderId="42" xfId="8" applyNumberFormat="1" applyFont="1" applyBorder="1" applyAlignment="1">
      <alignment vertical="center"/>
    </xf>
    <xf numFmtId="3" fontId="44" fillId="0" borderId="42" xfId="8" applyNumberFormat="1" applyFont="1" applyBorder="1" applyAlignment="1">
      <alignment vertical="center"/>
    </xf>
    <xf numFmtId="166" fontId="42" fillId="3" borderId="41" xfId="8" applyNumberFormat="1" applyFont="1" applyFill="1" applyBorder="1" applyAlignment="1">
      <alignment vertical="center"/>
    </xf>
    <xf numFmtId="3" fontId="47" fillId="0" borderId="10" xfId="8" applyNumberFormat="1" applyFont="1" applyBorder="1" applyAlignment="1">
      <alignment horizontal="center" vertical="center" wrapText="1"/>
    </xf>
    <xf numFmtId="166" fontId="49" fillId="3" borderId="13" xfId="8" applyNumberFormat="1" applyFont="1" applyFill="1" applyBorder="1" applyAlignment="1">
      <alignment vertical="center"/>
    </xf>
    <xf numFmtId="166" fontId="39" fillId="2" borderId="54" xfId="8" applyNumberFormat="1" applyFont="1" applyFill="1" applyBorder="1" applyAlignment="1">
      <alignment vertical="center"/>
    </xf>
    <xf numFmtId="0" fontId="28" fillId="0" borderId="0" xfId="8" applyFont="1" applyAlignment="1">
      <alignment vertical="center"/>
    </xf>
    <xf numFmtId="0" fontId="41" fillId="0" borderId="51" xfId="8" quotePrefix="1" applyFont="1" applyBorder="1" applyAlignment="1">
      <alignment horizontal="center" vertical="center"/>
    </xf>
    <xf numFmtId="0" fontId="41" fillId="0" borderId="5" xfId="8" applyFont="1" applyBorder="1" applyAlignment="1">
      <alignment vertical="center"/>
    </xf>
    <xf numFmtId="167" fontId="42" fillId="0" borderId="5" xfId="8" applyNumberFormat="1" applyFont="1" applyBorder="1" applyAlignment="1">
      <alignment vertical="center"/>
    </xf>
    <xf numFmtId="3" fontId="51" fillId="0" borderId="5" xfId="8" applyNumberFormat="1" applyFont="1" applyBorder="1" applyAlignment="1">
      <alignment vertical="center"/>
    </xf>
    <xf numFmtId="3" fontId="52" fillId="0" borderId="5" xfId="8" applyNumberFormat="1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166" fontId="53" fillId="0" borderId="27" xfId="8" applyNumberFormat="1" applyFont="1" applyBorder="1" applyAlignment="1">
      <alignment vertical="center"/>
    </xf>
    <xf numFmtId="166" fontId="42" fillId="3" borderId="34" xfId="8" applyNumberFormat="1" applyFont="1" applyFill="1" applyBorder="1" applyAlignment="1">
      <alignment vertical="center"/>
    </xf>
    <xf numFmtId="166" fontId="47" fillId="2" borderId="6" xfId="8" applyNumberFormat="1" applyFont="1" applyFill="1" applyBorder="1" applyAlignment="1">
      <alignment horizontal="center" vertical="center" wrapText="1"/>
    </xf>
    <xf numFmtId="0" fontId="41" fillId="0" borderId="53" xfId="8" quotePrefix="1" applyFont="1" applyBorder="1" applyAlignment="1">
      <alignment horizontal="center" vertical="center"/>
    </xf>
    <xf numFmtId="0" fontId="41" fillId="0" borderId="31" xfId="8" applyFont="1" applyBorder="1" applyAlignment="1">
      <alignment vertical="center" wrapText="1"/>
    </xf>
    <xf numFmtId="167" fontId="42" fillId="0" borderId="31" xfId="8" applyNumberFormat="1" applyFont="1" applyBorder="1" applyAlignment="1">
      <alignment vertical="center"/>
    </xf>
    <xf numFmtId="3" fontId="43" fillId="0" borderId="31" xfId="8" applyNumberFormat="1" applyFont="1" applyBorder="1" applyAlignment="1">
      <alignment vertical="center"/>
    </xf>
    <xf numFmtId="3" fontId="42" fillId="0" borderId="31" xfId="8" applyNumberFormat="1" applyFont="1" applyBorder="1" applyAlignment="1">
      <alignment vertical="center"/>
    </xf>
    <xf numFmtId="3" fontId="42" fillId="2" borderId="31" xfId="8" applyNumberFormat="1" applyFont="1" applyFill="1" applyBorder="1" applyAlignment="1">
      <alignment vertical="center"/>
    </xf>
    <xf numFmtId="3" fontId="43" fillId="2" borderId="31" xfId="8" applyNumberFormat="1" applyFont="1" applyFill="1" applyBorder="1" applyAlignment="1">
      <alignment vertical="center"/>
    </xf>
    <xf numFmtId="3" fontId="51" fillId="2" borderId="31" xfId="8" applyNumberFormat="1" applyFont="1" applyFill="1" applyBorder="1" applyAlignment="1">
      <alignment vertical="center"/>
    </xf>
    <xf numFmtId="3" fontId="52" fillId="2" borderId="31" xfId="8" applyNumberFormat="1" applyFont="1" applyFill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4" fillId="2" borderId="31" xfId="8" applyNumberFormat="1" applyFont="1" applyFill="1" applyBorder="1" applyAlignment="1">
      <alignment vertical="center"/>
    </xf>
    <xf numFmtId="166" fontId="42" fillId="3" borderId="25" xfId="8" applyNumberFormat="1" applyFont="1" applyFill="1" applyBorder="1" applyAlignment="1">
      <alignment vertical="center"/>
    </xf>
    <xf numFmtId="166" fontId="47" fillId="2" borderId="10" xfId="8" applyNumberFormat="1" applyFont="1" applyFill="1" applyBorder="1" applyAlignment="1">
      <alignment horizontal="center" vertical="center" wrapText="1"/>
    </xf>
    <xf numFmtId="0" fontId="41" fillId="0" borderId="5" xfId="8" applyFont="1" applyBorder="1" applyAlignment="1">
      <alignment vertical="center" wrapText="1"/>
    </xf>
    <xf numFmtId="167" fontId="46" fillId="0" borderId="5" xfId="8" applyNumberFormat="1" applyFont="1" applyBorder="1" applyAlignment="1">
      <alignment vertical="center"/>
    </xf>
    <xf numFmtId="166" fontId="47" fillId="2" borderId="63" xfId="8" applyNumberFormat="1" applyFont="1" applyFill="1" applyBorder="1" applyAlignment="1">
      <alignment horizontal="center" vertical="center" wrapText="1"/>
    </xf>
    <xf numFmtId="166" fontId="54" fillId="2" borderId="28" xfId="8" applyNumberFormat="1" applyFont="1" applyFill="1" applyBorder="1" applyAlignment="1">
      <alignment horizontal="center" vertical="center" wrapText="1"/>
    </xf>
    <xf numFmtId="166" fontId="47" fillId="2" borderId="32" xfId="8" applyNumberFormat="1" applyFont="1" applyFill="1" applyBorder="1" applyAlignment="1">
      <alignment horizontal="center" vertical="center" wrapText="1"/>
    </xf>
    <xf numFmtId="3" fontId="51" fillId="0" borderId="27" xfId="8" applyNumberFormat="1" applyFont="1" applyBorder="1" applyAlignment="1">
      <alignment vertical="center"/>
    </xf>
    <xf numFmtId="3" fontId="52" fillId="0" borderId="27" xfId="8" applyNumberFormat="1" applyFont="1" applyBorder="1" applyAlignment="1">
      <alignment vertical="center"/>
    </xf>
    <xf numFmtId="166" fontId="54" fillId="0" borderId="54" xfId="8" applyNumberFormat="1" applyFont="1" applyBorder="1" applyAlignment="1">
      <alignment horizontal="center" vertical="center" wrapText="1"/>
    </xf>
    <xf numFmtId="166" fontId="49" fillId="3" borderId="21" xfId="8" applyNumberFormat="1" applyFont="1" applyFill="1" applyBorder="1" applyAlignment="1">
      <alignment vertical="center"/>
    </xf>
    <xf numFmtId="166" fontId="39" fillId="2" borderId="10" xfId="8" applyNumberFormat="1" applyFont="1" applyFill="1" applyBorder="1" applyAlignment="1">
      <alignment vertical="center"/>
    </xf>
    <xf numFmtId="0" fontId="1" fillId="10" borderId="0" xfId="8" applyFill="1" applyAlignment="1">
      <alignment vertical="center"/>
    </xf>
    <xf numFmtId="0" fontId="41" fillId="0" borderId="47" xfId="8" quotePrefix="1" applyFont="1" applyBorder="1" applyAlignment="1">
      <alignment horizontal="center" vertical="center" wrapText="1"/>
    </xf>
    <xf numFmtId="0" fontId="41" fillId="0" borderId="27" xfId="8" applyFont="1" applyBorder="1" applyAlignment="1">
      <alignment vertical="center" wrapText="1"/>
    </xf>
    <xf numFmtId="3" fontId="49" fillId="0" borderId="27" xfId="8" applyNumberFormat="1" applyFont="1" applyBorder="1" applyAlignment="1">
      <alignment vertical="center"/>
    </xf>
    <xf numFmtId="166" fontId="46" fillId="0" borderId="27" xfId="8" applyNumberFormat="1" applyFont="1" applyBorder="1" applyAlignment="1">
      <alignment vertical="center"/>
    </xf>
    <xf numFmtId="166" fontId="47" fillId="2" borderId="28" xfId="8" applyNumberFormat="1" applyFont="1" applyFill="1" applyBorder="1" applyAlignment="1">
      <alignment horizontal="center" vertical="center" wrapText="1"/>
    </xf>
    <xf numFmtId="166" fontId="42" fillId="3" borderId="13" xfId="8" applyNumberFormat="1" applyFont="1" applyFill="1" applyBorder="1" applyAlignment="1">
      <alignment vertical="center"/>
    </xf>
    <xf numFmtId="166" fontId="54" fillId="2" borderId="6" xfId="8" applyNumberFormat="1" applyFont="1" applyFill="1" applyBorder="1" applyAlignment="1">
      <alignment horizontal="center" vertical="center" wrapText="1"/>
    </xf>
    <xf numFmtId="0" fontId="39" fillId="10" borderId="40" xfId="8" applyFont="1" applyFill="1" applyBorder="1" applyAlignment="1">
      <alignment horizontal="center" vertical="center"/>
    </xf>
    <xf numFmtId="0" fontId="60" fillId="10" borderId="9" xfId="8" applyFont="1" applyFill="1" applyBorder="1" applyAlignment="1">
      <alignment vertical="center"/>
    </xf>
    <xf numFmtId="167" fontId="49" fillId="0" borderId="9" xfId="8" applyNumberFormat="1" applyFont="1" applyBorder="1" applyAlignment="1">
      <alignment vertical="center"/>
    </xf>
    <xf numFmtId="3" fontId="49" fillId="10" borderId="9" xfId="8" applyNumberFormat="1" applyFont="1" applyFill="1" applyBorder="1" applyAlignment="1">
      <alignment vertical="center"/>
    </xf>
    <xf numFmtId="166" fontId="49" fillId="10" borderId="9" xfId="8" applyNumberFormat="1" applyFont="1" applyFill="1" applyBorder="1" applyAlignment="1">
      <alignment vertical="center"/>
    </xf>
    <xf numFmtId="3" fontId="49" fillId="3" borderId="13" xfId="8" applyNumberFormat="1" applyFont="1" applyFill="1" applyBorder="1" applyAlignment="1">
      <alignment vertical="center"/>
    </xf>
    <xf numFmtId="0" fontId="61" fillId="10" borderId="0" xfId="8" applyFont="1" applyFill="1" applyAlignment="1">
      <alignment vertical="center"/>
    </xf>
    <xf numFmtId="0" fontId="39" fillId="10" borderId="0" xfId="8" applyFont="1" applyFill="1" applyAlignment="1">
      <alignment horizontal="center" vertical="center"/>
    </xf>
    <xf numFmtId="0" fontId="60" fillId="10" borderId="0" xfId="8" applyFont="1" applyFill="1" applyAlignment="1">
      <alignment vertical="center"/>
    </xf>
    <xf numFmtId="4" fontId="62" fillId="0" borderId="0" xfId="8" applyNumberFormat="1" applyFont="1" applyAlignment="1">
      <alignment vertical="center"/>
    </xf>
    <xf numFmtId="3" fontId="62" fillId="10" borderId="0" xfId="8" applyNumberFormat="1" applyFont="1" applyFill="1" applyAlignment="1">
      <alignment vertical="center"/>
    </xf>
    <xf numFmtId="166" fontId="62" fillId="10" borderId="0" xfId="8" applyNumberFormat="1" applyFont="1" applyFill="1" applyAlignment="1">
      <alignment vertical="center"/>
    </xf>
    <xf numFmtId="3" fontId="62" fillId="0" borderId="0" xfId="8" applyNumberFormat="1" applyFont="1" applyAlignment="1">
      <alignment vertical="center"/>
    </xf>
    <xf numFmtId="166" fontId="39" fillId="2" borderId="0" xfId="8" applyNumberFormat="1" applyFont="1" applyFill="1" applyAlignment="1">
      <alignment vertical="center"/>
    </xf>
    <xf numFmtId="3" fontId="60" fillId="0" borderId="0" xfId="8" applyNumberFormat="1" applyFont="1" applyAlignment="1">
      <alignment horizontal="left" vertical="center"/>
    </xf>
    <xf numFmtId="0" fontId="37" fillId="9" borderId="40" xfId="8" quotePrefix="1" applyFont="1" applyFill="1" applyBorder="1" applyAlignment="1">
      <alignment horizontal="center" vertical="center"/>
    </xf>
    <xf numFmtId="0" fontId="37" fillId="9" borderId="9" xfId="8" applyFont="1" applyFill="1" applyBorder="1" applyAlignment="1">
      <alignment vertical="center" wrapText="1"/>
    </xf>
    <xf numFmtId="167" fontId="38" fillId="9" borderId="9" xfId="8" applyNumberFormat="1" applyFont="1" applyFill="1" applyBorder="1" applyAlignment="1">
      <alignment vertical="center"/>
    </xf>
    <xf numFmtId="3" fontId="38" fillId="9" borderId="9" xfId="8" applyNumberFormat="1" applyFont="1" applyFill="1" applyBorder="1" applyAlignment="1">
      <alignment vertical="center"/>
    </xf>
    <xf numFmtId="166" fontId="38" fillId="9" borderId="9" xfId="8" applyNumberFormat="1" applyFont="1" applyFill="1" applyBorder="1" applyAlignment="1">
      <alignment vertical="center"/>
    </xf>
    <xf numFmtId="0" fontId="48" fillId="9" borderId="40" xfId="8" quotePrefix="1" applyFont="1" applyFill="1" applyBorder="1" applyAlignment="1">
      <alignment horizontal="center" vertical="center"/>
    </xf>
    <xf numFmtId="0" fontId="48" fillId="9" borderId="9" xfId="8" applyFont="1" applyFill="1" applyBorder="1" applyAlignment="1">
      <alignment vertical="center" wrapText="1"/>
    </xf>
    <xf numFmtId="167" fontId="49" fillId="9" borderId="9" xfId="8" applyNumberFormat="1" applyFont="1" applyFill="1" applyBorder="1" applyAlignment="1">
      <alignment vertical="center"/>
    </xf>
    <xf numFmtId="3" fontId="49" fillId="9" borderId="9" xfId="8" applyNumberFormat="1" applyFont="1" applyFill="1" applyBorder="1" applyAlignment="1">
      <alignment vertical="center"/>
    </xf>
    <xf numFmtId="166" fontId="50" fillId="9" borderId="9" xfId="8" applyNumberFormat="1" applyFont="1" applyFill="1" applyBorder="1" applyAlignment="1">
      <alignment vertical="center"/>
    </xf>
    <xf numFmtId="166" fontId="49" fillId="9" borderId="9" xfId="8" applyNumberFormat="1" applyFont="1" applyFill="1" applyBorder="1" applyAlignment="1">
      <alignment vertical="center"/>
    </xf>
    <xf numFmtId="0" fontId="41" fillId="9" borderId="51" xfId="1" quotePrefix="1" applyFont="1" applyFill="1" applyBorder="1" applyAlignment="1">
      <alignment horizontal="center" vertical="center" wrapText="1"/>
    </xf>
    <xf numFmtId="0" fontId="41" fillId="9" borderId="5" xfId="1" applyFont="1" applyFill="1" applyBorder="1" applyAlignment="1">
      <alignment vertical="center"/>
    </xf>
    <xf numFmtId="167" fontId="42" fillId="9" borderId="5" xfId="8" applyNumberFormat="1" applyFont="1" applyFill="1" applyBorder="1" applyAlignment="1">
      <alignment vertical="center"/>
    </xf>
    <xf numFmtId="3" fontId="43" fillId="9" borderId="5" xfId="8" applyNumberFormat="1" applyFont="1" applyFill="1" applyBorder="1" applyAlignment="1">
      <alignment vertical="center"/>
    </xf>
    <xf numFmtId="3" fontId="42" fillId="9" borderId="5" xfId="8" applyNumberFormat="1" applyFont="1" applyFill="1" applyBorder="1" applyAlignment="1">
      <alignment vertical="center"/>
    </xf>
    <xf numFmtId="3" fontId="44" fillId="9" borderId="5" xfId="8" applyNumberFormat="1" applyFont="1" applyFill="1" applyBorder="1" applyAlignment="1">
      <alignment vertical="center"/>
    </xf>
    <xf numFmtId="3" fontId="45" fillId="9" borderId="5" xfId="8" applyNumberFormat="1" applyFont="1" applyFill="1" applyBorder="1" applyAlignment="1">
      <alignment vertical="center"/>
    </xf>
    <xf numFmtId="166" fontId="38" fillId="9" borderId="27" xfId="8" applyNumberFormat="1" applyFont="1" applyFill="1" applyBorder="1" applyAlignment="1">
      <alignment vertical="center"/>
    </xf>
    <xf numFmtId="3" fontId="44" fillId="9" borderId="9" xfId="8" applyNumberFormat="1" applyFont="1" applyFill="1" applyBorder="1" applyAlignment="1">
      <alignment vertical="center"/>
    </xf>
    <xf numFmtId="3" fontId="57" fillId="9" borderId="9" xfId="8" applyNumberFormat="1" applyFont="1" applyFill="1" applyBorder="1" applyAlignment="1">
      <alignment vertical="center"/>
    </xf>
    <xf numFmtId="3" fontId="58" fillId="9" borderId="9" xfId="8" applyNumberFormat="1" applyFont="1" applyFill="1" applyBorder="1" applyAlignment="1">
      <alignment vertical="center"/>
    </xf>
    <xf numFmtId="3" fontId="51" fillId="9" borderId="9" xfId="8" applyNumberFormat="1" applyFont="1" applyFill="1" applyBorder="1" applyAlignment="1">
      <alignment vertical="center"/>
    </xf>
    <xf numFmtId="0" fontId="55" fillId="9" borderId="43" xfId="8" quotePrefix="1" applyFont="1" applyFill="1" applyBorder="1" applyAlignment="1">
      <alignment horizontal="center" vertical="center"/>
    </xf>
    <xf numFmtId="0" fontId="55" fillId="9" borderId="7" xfId="8" applyFont="1" applyFill="1" applyBorder="1" applyAlignment="1">
      <alignment vertical="center" wrapText="1"/>
    </xf>
    <xf numFmtId="167" fontId="44" fillId="9" borderId="7" xfId="8" applyNumberFormat="1" applyFont="1" applyFill="1" applyBorder="1" applyAlignment="1">
      <alignment vertical="center"/>
    </xf>
    <xf numFmtId="3" fontId="44" fillId="9" borderId="7" xfId="8" applyNumberFormat="1" applyFont="1" applyFill="1" applyBorder="1" applyAlignment="1">
      <alignment vertical="center"/>
    </xf>
    <xf numFmtId="166" fontId="44" fillId="9" borderId="7" xfId="8" applyNumberFormat="1" applyFont="1" applyFill="1" applyBorder="1" applyAlignment="1">
      <alignment vertical="center"/>
    </xf>
    <xf numFmtId="166" fontId="42" fillId="9" borderId="13" xfId="8" applyNumberFormat="1" applyFont="1" applyFill="1" applyBorder="1" applyAlignment="1">
      <alignment vertical="center"/>
    </xf>
    <xf numFmtId="166" fontId="54" fillId="9" borderId="6" xfId="8" applyNumberFormat="1" applyFont="1" applyFill="1" applyBorder="1" applyAlignment="1">
      <alignment horizontal="center" vertical="center" wrapText="1"/>
    </xf>
    <xf numFmtId="0" fontId="59" fillId="9" borderId="40" xfId="8" quotePrefix="1" applyFont="1" applyFill="1" applyBorder="1" applyAlignment="1">
      <alignment horizontal="center" vertical="center"/>
    </xf>
    <xf numFmtId="3" fontId="52" fillId="9" borderId="9" xfId="8" applyNumberFormat="1" applyFont="1" applyFill="1" applyBorder="1" applyAlignment="1">
      <alignment vertical="center"/>
    </xf>
    <xf numFmtId="166" fontId="44" fillId="9" borderId="9" xfId="8" applyNumberFormat="1" applyFont="1" applyFill="1" applyBorder="1" applyAlignment="1">
      <alignment vertical="center"/>
    </xf>
    <xf numFmtId="49" fontId="59" fillId="9" borderId="40" xfId="8" quotePrefix="1" applyNumberFormat="1" applyFont="1" applyFill="1" applyBorder="1" applyAlignment="1">
      <alignment horizontal="center" vertical="center"/>
    </xf>
    <xf numFmtId="166" fontId="46" fillId="9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36CE2EF5-A96F-48F9-889C-CE1E1391D151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A3BC73B6-CD93-40AB-A876-D00D5D2B1704}"/>
  </cellStyles>
  <dxfs count="0"/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0"/>
  <sheetViews>
    <sheetView tabSelected="1" topLeftCell="A7" zoomScale="73" zoomScaleNormal="73" zoomScaleSheetLayoutView="70" workbookViewId="0">
      <selection activeCell="D11" sqref="D11"/>
    </sheetView>
  </sheetViews>
  <sheetFormatPr defaultColWidth="9.140625" defaultRowHeight="12.75"/>
  <cols>
    <col min="1" max="1" width="16" style="4" customWidth="1"/>
    <col min="2" max="2" width="86.85546875" style="1" customWidth="1"/>
    <col min="3" max="3" width="24.5703125" style="3" customWidth="1"/>
    <col min="4" max="4" width="24.7109375" style="3" customWidth="1"/>
    <col min="5" max="5" width="24.140625" style="1" customWidth="1"/>
    <col min="6" max="6" width="20.85546875" style="3" customWidth="1"/>
    <col min="7" max="7" width="18.7109375" style="3" hidden="1" customWidth="1"/>
    <col min="8" max="9" width="19" style="3" hidden="1" customWidth="1"/>
    <col min="10" max="11" width="22.28515625" style="3" customWidth="1"/>
    <col min="12" max="13" width="19" style="3" customWidth="1"/>
    <col min="14" max="14" width="39" style="2" customWidth="1"/>
    <col min="15" max="16384" width="9.140625" style="1"/>
  </cols>
  <sheetData>
    <row r="1" spans="1:14" ht="22.5" customHeight="1">
      <c r="H1" s="22"/>
      <c r="I1" s="22"/>
      <c r="J1" s="152" t="s">
        <v>125</v>
      </c>
      <c r="K1" s="152"/>
      <c r="L1" s="152"/>
      <c r="M1" s="152"/>
      <c r="N1" s="152"/>
    </row>
    <row r="2" spans="1:14" ht="22.5" customHeight="1">
      <c r="H2" s="92"/>
      <c r="I2" s="92"/>
      <c r="J2" s="152" t="s">
        <v>117</v>
      </c>
      <c r="K2" s="152"/>
      <c r="L2" s="152"/>
      <c r="M2" s="152"/>
      <c r="N2" s="152"/>
    </row>
    <row r="3" spans="1:14" ht="72" customHeight="1" thickBot="1">
      <c r="A3" s="160" t="s">
        <v>97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</row>
    <row r="4" spans="1:14" ht="40.700000000000003" customHeight="1">
      <c r="A4" s="161" t="s">
        <v>41</v>
      </c>
      <c r="B4" s="163" t="s">
        <v>0</v>
      </c>
      <c r="C4" s="153" t="s">
        <v>107</v>
      </c>
      <c r="D4" s="155" t="s">
        <v>113</v>
      </c>
      <c r="E4" s="157" t="s">
        <v>114</v>
      </c>
      <c r="F4" s="159" t="s">
        <v>13</v>
      </c>
      <c r="G4" s="159"/>
      <c r="H4" s="159"/>
      <c r="I4" s="159"/>
      <c r="J4" s="159"/>
      <c r="K4" s="159"/>
      <c r="L4" s="169" t="s">
        <v>40</v>
      </c>
      <c r="M4" s="165" t="s">
        <v>108</v>
      </c>
      <c r="N4" s="167" t="s">
        <v>1</v>
      </c>
    </row>
    <row r="5" spans="1:14" s="18" customFormat="1" ht="66.2" customHeight="1" thickBot="1">
      <c r="A5" s="162"/>
      <c r="B5" s="164"/>
      <c r="C5" s="154"/>
      <c r="D5" s="156"/>
      <c r="E5" s="158"/>
      <c r="F5" s="137" t="s">
        <v>112</v>
      </c>
      <c r="G5" s="138" t="s">
        <v>14</v>
      </c>
      <c r="H5" s="137" t="s">
        <v>15</v>
      </c>
      <c r="I5" s="137" t="s">
        <v>98</v>
      </c>
      <c r="J5" s="137" t="s">
        <v>12</v>
      </c>
      <c r="K5" s="137" t="s">
        <v>16</v>
      </c>
      <c r="L5" s="170"/>
      <c r="M5" s="166"/>
      <c r="N5" s="168"/>
    </row>
    <row r="6" spans="1:14" s="18" customFormat="1" ht="35.450000000000003" customHeight="1" thickBot="1">
      <c r="A6" s="20"/>
      <c r="B6" s="32" t="s">
        <v>28</v>
      </c>
      <c r="C6" s="111">
        <v>1143228</v>
      </c>
      <c r="D6" s="40">
        <v>23609000</v>
      </c>
      <c r="E6" s="40">
        <v>23684493</v>
      </c>
      <c r="F6" s="40">
        <v>16352655</v>
      </c>
      <c r="G6" s="40">
        <v>0</v>
      </c>
      <c r="H6" s="40">
        <v>0</v>
      </c>
      <c r="I6" s="40">
        <v>0</v>
      </c>
      <c r="J6" s="40">
        <v>6585860</v>
      </c>
      <c r="K6" s="40">
        <v>745978</v>
      </c>
      <c r="L6" s="41">
        <v>0</v>
      </c>
      <c r="M6" s="41">
        <v>1218721</v>
      </c>
      <c r="N6" s="19"/>
    </row>
    <row r="7" spans="1:14" s="13" customFormat="1" ht="33" customHeight="1" thickBot="1">
      <c r="A7" s="99" t="s">
        <v>3</v>
      </c>
      <c r="B7" s="100" t="s">
        <v>27</v>
      </c>
      <c r="C7" s="112">
        <v>1138288</v>
      </c>
      <c r="D7" s="89">
        <v>16644000</v>
      </c>
      <c r="E7" s="89">
        <v>16719493</v>
      </c>
      <c r="F7" s="89">
        <v>16169655</v>
      </c>
      <c r="G7" s="89"/>
      <c r="H7" s="69"/>
      <c r="I7" s="69"/>
      <c r="J7" s="69"/>
      <c r="K7" s="69">
        <v>549838</v>
      </c>
      <c r="L7" s="101"/>
      <c r="M7" s="101">
        <v>1213781</v>
      </c>
      <c r="N7" s="171" t="s">
        <v>30</v>
      </c>
    </row>
    <row r="8" spans="1:14" s="13" customFormat="1" ht="33" customHeight="1" thickBot="1">
      <c r="A8" s="99" t="s">
        <v>4</v>
      </c>
      <c r="B8" s="100" t="s">
        <v>102</v>
      </c>
      <c r="C8" s="113"/>
      <c r="D8" s="37">
        <v>130000</v>
      </c>
      <c r="E8" s="136">
        <v>130000</v>
      </c>
      <c r="F8" s="37"/>
      <c r="G8" s="37"/>
      <c r="H8" s="69"/>
      <c r="I8" s="69"/>
      <c r="J8" s="69">
        <v>80000</v>
      </c>
      <c r="K8" s="69">
        <v>50000</v>
      </c>
      <c r="L8" s="101"/>
      <c r="M8" s="101"/>
      <c r="N8" s="172"/>
    </row>
    <row r="9" spans="1:14" s="13" customFormat="1" ht="43.5" customHeight="1" thickBot="1">
      <c r="A9" s="99" t="s">
        <v>5</v>
      </c>
      <c r="B9" s="102" t="s">
        <v>26</v>
      </c>
      <c r="C9" s="112">
        <v>2578</v>
      </c>
      <c r="D9" s="69">
        <v>2812000</v>
      </c>
      <c r="E9" s="89">
        <v>2812000</v>
      </c>
      <c r="F9" s="69">
        <v>67000</v>
      </c>
      <c r="G9" s="69"/>
      <c r="H9" s="69"/>
      <c r="I9" s="69"/>
      <c r="J9" s="69">
        <v>2738980</v>
      </c>
      <c r="K9" s="69">
        <v>6020</v>
      </c>
      <c r="L9" s="101"/>
      <c r="M9" s="101">
        <v>2578</v>
      </c>
      <c r="N9" s="173" t="s">
        <v>2</v>
      </c>
    </row>
    <row r="10" spans="1:14" s="13" customFormat="1" ht="34.5" customHeight="1" thickBot="1">
      <c r="A10" s="103" t="s">
        <v>6</v>
      </c>
      <c r="B10" s="102" t="s">
        <v>43</v>
      </c>
      <c r="C10" s="113"/>
      <c r="D10" s="69">
        <v>140000</v>
      </c>
      <c r="E10" s="129">
        <v>140000</v>
      </c>
      <c r="F10" s="69"/>
      <c r="G10" s="69"/>
      <c r="H10" s="69"/>
      <c r="I10" s="69"/>
      <c r="J10" s="69">
        <v>140000</v>
      </c>
      <c r="K10" s="69"/>
      <c r="L10" s="101"/>
      <c r="M10" s="101"/>
      <c r="N10" s="174"/>
    </row>
    <row r="11" spans="1:14" s="13" customFormat="1" ht="42.75" customHeight="1" thickBot="1">
      <c r="A11" s="103" t="s">
        <v>7</v>
      </c>
      <c r="B11" s="21" t="s">
        <v>25</v>
      </c>
      <c r="C11" s="128"/>
      <c r="D11" s="69">
        <v>296400</v>
      </c>
      <c r="E11" s="89">
        <v>296400</v>
      </c>
      <c r="F11" s="69"/>
      <c r="G11" s="69"/>
      <c r="H11" s="69"/>
      <c r="I11" s="69"/>
      <c r="J11" s="69">
        <v>296280</v>
      </c>
      <c r="K11" s="69">
        <v>120</v>
      </c>
      <c r="L11" s="101"/>
      <c r="M11" s="101"/>
      <c r="N11" s="174"/>
    </row>
    <row r="12" spans="1:14" s="17" customFormat="1" ht="48.2" customHeight="1" thickBot="1">
      <c r="A12" s="99" t="s">
        <v>8</v>
      </c>
      <c r="B12" s="21" t="s">
        <v>106</v>
      </c>
      <c r="C12" s="128">
        <v>2227</v>
      </c>
      <c r="D12" s="69">
        <v>246600</v>
      </c>
      <c r="E12" s="89">
        <v>246600</v>
      </c>
      <c r="F12" s="69"/>
      <c r="G12" s="69"/>
      <c r="H12" s="69"/>
      <c r="I12" s="69"/>
      <c r="J12" s="69">
        <v>231600</v>
      </c>
      <c r="K12" s="69">
        <v>15000</v>
      </c>
      <c r="L12" s="101"/>
      <c r="M12" s="101">
        <v>2227</v>
      </c>
      <c r="N12" s="175"/>
    </row>
    <row r="13" spans="1:14" s="13" customFormat="1" ht="38.25" customHeight="1" thickBot="1">
      <c r="A13" s="99" t="s">
        <v>9</v>
      </c>
      <c r="B13" s="21" t="s">
        <v>24</v>
      </c>
      <c r="C13" s="127"/>
      <c r="D13" s="69">
        <v>45000</v>
      </c>
      <c r="E13" s="69">
        <v>45000</v>
      </c>
      <c r="F13" s="69"/>
      <c r="G13" s="69"/>
      <c r="H13" s="69"/>
      <c r="I13" s="69"/>
      <c r="J13" s="69"/>
      <c r="K13" s="69">
        <v>45000</v>
      </c>
      <c r="L13" s="101"/>
      <c r="M13" s="101"/>
      <c r="N13" s="96" t="s">
        <v>32</v>
      </c>
    </row>
    <row r="14" spans="1:14" s="13" customFormat="1" ht="36" customHeight="1" thickBot="1">
      <c r="A14" s="104" t="s">
        <v>10</v>
      </c>
      <c r="B14" s="88" t="s">
        <v>99</v>
      </c>
      <c r="C14" s="127"/>
      <c r="D14" s="69">
        <v>3000</v>
      </c>
      <c r="E14" s="69">
        <v>3000</v>
      </c>
      <c r="F14" s="89"/>
      <c r="G14" s="89"/>
      <c r="H14" s="89"/>
      <c r="I14" s="89"/>
      <c r="J14" s="89"/>
      <c r="K14" s="89">
        <v>3000</v>
      </c>
      <c r="L14" s="90"/>
      <c r="M14" s="90"/>
      <c r="N14" s="75" t="s">
        <v>30</v>
      </c>
    </row>
    <row r="15" spans="1:14" s="13" customFormat="1" ht="36" customHeight="1" thickBot="1">
      <c r="A15" s="104" t="s">
        <v>11</v>
      </c>
      <c r="B15" s="88" t="s">
        <v>42</v>
      </c>
      <c r="C15" s="114">
        <v>135</v>
      </c>
      <c r="D15" s="89">
        <v>2356000</v>
      </c>
      <c r="E15" s="89">
        <v>2356000</v>
      </c>
      <c r="F15" s="89"/>
      <c r="G15" s="89"/>
      <c r="H15" s="89"/>
      <c r="I15" s="89"/>
      <c r="J15" s="89">
        <v>2330000</v>
      </c>
      <c r="K15" s="89">
        <v>26000</v>
      </c>
      <c r="L15" s="90"/>
      <c r="M15" s="90">
        <v>135</v>
      </c>
      <c r="N15" s="94" t="s">
        <v>23</v>
      </c>
    </row>
    <row r="16" spans="1:14" s="13" customFormat="1" ht="36" customHeight="1" thickBot="1">
      <c r="A16" s="105">
        <v>10</v>
      </c>
      <c r="B16" s="21" t="s">
        <v>104</v>
      </c>
      <c r="C16" s="127"/>
      <c r="D16" s="69">
        <v>400000</v>
      </c>
      <c r="E16" s="69">
        <v>400000</v>
      </c>
      <c r="F16" s="69">
        <v>40000</v>
      </c>
      <c r="G16" s="69"/>
      <c r="H16" s="69"/>
      <c r="I16" s="69"/>
      <c r="J16" s="69">
        <v>350000</v>
      </c>
      <c r="K16" s="69">
        <v>10000</v>
      </c>
      <c r="L16" s="101"/>
      <c r="M16" s="101"/>
      <c r="N16" s="176" t="s">
        <v>30</v>
      </c>
    </row>
    <row r="17" spans="1:14" s="13" customFormat="1" ht="36" customHeight="1" thickBot="1">
      <c r="A17" s="105">
        <v>11</v>
      </c>
      <c r="B17" s="21" t="s">
        <v>22</v>
      </c>
      <c r="C17" s="127"/>
      <c r="D17" s="69">
        <v>150000</v>
      </c>
      <c r="E17" s="69">
        <v>150000</v>
      </c>
      <c r="F17" s="69"/>
      <c r="G17" s="101"/>
      <c r="H17" s="101"/>
      <c r="I17" s="101"/>
      <c r="J17" s="101">
        <v>130000</v>
      </c>
      <c r="K17" s="101">
        <v>20000</v>
      </c>
      <c r="L17" s="101"/>
      <c r="M17" s="101"/>
      <c r="N17" s="177"/>
    </row>
    <row r="18" spans="1:14" s="9" customFormat="1" ht="36.75" customHeight="1" thickBot="1">
      <c r="A18" s="106">
        <v>15</v>
      </c>
      <c r="B18" s="107" t="s">
        <v>18</v>
      </c>
      <c r="C18" s="114"/>
      <c r="D18" s="89">
        <v>123000</v>
      </c>
      <c r="E18" s="89">
        <v>123000</v>
      </c>
      <c r="F18" s="89">
        <v>21000</v>
      </c>
      <c r="G18" s="89"/>
      <c r="H18" s="89"/>
      <c r="I18" s="89"/>
      <c r="J18" s="89">
        <v>99000</v>
      </c>
      <c r="K18" s="89">
        <v>3000</v>
      </c>
      <c r="L18" s="90"/>
      <c r="M18" s="90"/>
      <c r="N18" s="29" t="s">
        <v>17</v>
      </c>
    </row>
    <row r="19" spans="1:14" s="9" customFormat="1" ht="36.75" customHeight="1" thickBot="1">
      <c r="A19" s="106">
        <v>17</v>
      </c>
      <c r="B19" s="107" t="s">
        <v>103</v>
      </c>
      <c r="C19" s="114"/>
      <c r="D19" s="89">
        <v>13000</v>
      </c>
      <c r="E19" s="89">
        <v>13000</v>
      </c>
      <c r="F19" s="89">
        <v>5000</v>
      </c>
      <c r="G19" s="89"/>
      <c r="H19" s="89"/>
      <c r="I19" s="89"/>
      <c r="J19" s="89"/>
      <c r="K19" s="89">
        <v>8000</v>
      </c>
      <c r="L19" s="90"/>
      <c r="M19" s="90"/>
      <c r="N19" s="29" t="s">
        <v>30</v>
      </c>
    </row>
    <row r="20" spans="1:14" s="9" customFormat="1" ht="36.75" customHeight="1" thickBot="1">
      <c r="A20" s="145">
        <v>19</v>
      </c>
      <c r="B20" s="146" t="s">
        <v>118</v>
      </c>
      <c r="C20" s="147"/>
      <c r="D20" s="148">
        <v>250000</v>
      </c>
      <c r="E20" s="148">
        <v>250000</v>
      </c>
      <c r="F20" s="148">
        <v>50000</v>
      </c>
      <c r="G20" s="148"/>
      <c r="H20" s="148"/>
      <c r="I20" s="148"/>
      <c r="J20" s="148">
        <v>190000</v>
      </c>
      <c r="K20" s="148">
        <v>10000</v>
      </c>
      <c r="L20" s="149"/>
      <c r="M20" s="149"/>
      <c r="N20" s="144" t="s">
        <v>119</v>
      </c>
    </row>
    <row r="21" spans="1:14" s="13" customFormat="1" ht="48.75" customHeight="1" thickBot="1">
      <c r="A21" s="30">
        <v>12</v>
      </c>
      <c r="B21" s="134" t="s">
        <v>45</v>
      </c>
      <c r="C21" s="115"/>
      <c r="D21" s="50">
        <v>980000</v>
      </c>
      <c r="E21" s="50">
        <v>980000</v>
      </c>
      <c r="F21" s="50">
        <v>225000</v>
      </c>
      <c r="G21" s="50"/>
      <c r="H21" s="50"/>
      <c r="I21" s="50"/>
      <c r="J21" s="50">
        <v>740000</v>
      </c>
      <c r="K21" s="50">
        <v>15000</v>
      </c>
      <c r="L21" s="51"/>
      <c r="M21" s="51"/>
      <c r="N21" s="97" t="s">
        <v>33</v>
      </c>
    </row>
    <row r="22" spans="1:14" s="10" customFormat="1" ht="33" hidden="1" customHeight="1">
      <c r="A22" s="15" t="s">
        <v>34</v>
      </c>
      <c r="B22" s="16" t="s">
        <v>35</v>
      </c>
      <c r="C22" s="116"/>
      <c r="D22" s="39"/>
      <c r="E22" s="42">
        <v>0</v>
      </c>
      <c r="F22" s="42"/>
      <c r="G22" s="43"/>
      <c r="H22" s="43"/>
      <c r="I22" s="43"/>
      <c r="J22" s="43"/>
      <c r="K22" s="43"/>
      <c r="L22" s="43"/>
      <c r="M22" s="43"/>
      <c r="N22" s="178" t="s">
        <v>36</v>
      </c>
    </row>
    <row r="23" spans="1:14" s="10" customFormat="1" ht="44.45" hidden="1" customHeight="1" thickBot="1">
      <c r="A23" s="12" t="s">
        <v>37</v>
      </c>
      <c r="B23" s="23" t="s">
        <v>38</v>
      </c>
      <c r="C23" s="116"/>
      <c r="D23" s="39"/>
      <c r="E23" s="42">
        <v>0</v>
      </c>
      <c r="F23" s="47"/>
      <c r="G23" s="48"/>
      <c r="H23" s="48"/>
      <c r="I23" s="48"/>
      <c r="J23" s="48"/>
      <c r="K23" s="48"/>
      <c r="L23" s="49"/>
      <c r="M23" s="49"/>
      <c r="N23" s="179"/>
    </row>
    <row r="24" spans="1:14" s="10" customFormat="1" ht="61.5" thickBot="1">
      <c r="A24" s="11">
        <v>13</v>
      </c>
      <c r="B24" s="31" t="s">
        <v>101</v>
      </c>
      <c r="C24" s="130"/>
      <c r="D24" s="131">
        <v>3300000</v>
      </c>
      <c r="E24" s="131">
        <v>3300000</v>
      </c>
      <c r="F24" s="132"/>
      <c r="G24" s="132"/>
      <c r="H24" s="132"/>
      <c r="I24" s="132"/>
      <c r="J24" s="132">
        <v>50000</v>
      </c>
      <c r="K24" s="132">
        <v>3250000</v>
      </c>
      <c r="L24" s="53"/>
      <c r="M24" s="53"/>
      <c r="N24" s="98" t="s">
        <v>39</v>
      </c>
    </row>
    <row r="25" spans="1:14" s="13" customFormat="1" ht="43.5" customHeight="1" thickBot="1">
      <c r="A25" s="11">
        <v>16</v>
      </c>
      <c r="B25" s="133" t="s">
        <v>46</v>
      </c>
      <c r="C25" s="115"/>
      <c r="D25" s="50">
        <v>2923000</v>
      </c>
      <c r="E25" s="50">
        <v>2923000</v>
      </c>
      <c r="F25" s="52">
        <v>2481597</v>
      </c>
      <c r="G25" s="52">
        <v>0</v>
      </c>
      <c r="H25" s="52">
        <v>0</v>
      </c>
      <c r="I25" s="52">
        <v>0</v>
      </c>
      <c r="J25" s="52">
        <v>441403</v>
      </c>
      <c r="K25" s="52">
        <v>0</v>
      </c>
      <c r="L25" s="53"/>
      <c r="M25" s="53"/>
      <c r="N25" s="73" t="s">
        <v>17</v>
      </c>
    </row>
    <row r="26" spans="1:14" s="13" customFormat="1" ht="35.25" customHeight="1" thickBot="1">
      <c r="A26" s="82" t="s">
        <v>47</v>
      </c>
      <c r="B26" s="14" t="s">
        <v>55</v>
      </c>
      <c r="C26" s="117"/>
      <c r="D26" s="46">
        <v>16978</v>
      </c>
      <c r="E26" s="46">
        <v>16978</v>
      </c>
      <c r="F26" s="46">
        <v>0</v>
      </c>
      <c r="G26" s="46">
        <v>0</v>
      </c>
      <c r="H26" s="46">
        <v>0</v>
      </c>
      <c r="I26" s="46"/>
      <c r="J26" s="46">
        <v>16978</v>
      </c>
      <c r="K26" s="46">
        <v>0</v>
      </c>
      <c r="L26" s="46">
        <v>0</v>
      </c>
      <c r="M26" s="46">
        <v>0</v>
      </c>
      <c r="N26" s="171" t="s">
        <v>17</v>
      </c>
    </row>
    <row r="27" spans="1:14" s="13" customFormat="1" ht="35.25" customHeight="1" thickBot="1">
      <c r="A27" s="79" t="s">
        <v>56</v>
      </c>
      <c r="B27" s="74" t="s">
        <v>57</v>
      </c>
      <c r="C27" s="113"/>
      <c r="D27" s="70">
        <v>16978</v>
      </c>
      <c r="E27" s="70">
        <v>16978</v>
      </c>
      <c r="F27" s="70"/>
      <c r="G27" s="70"/>
      <c r="H27" s="70"/>
      <c r="I27" s="70"/>
      <c r="J27" s="70">
        <v>16978</v>
      </c>
      <c r="K27" s="70"/>
      <c r="L27" s="71"/>
      <c r="M27" s="83"/>
      <c r="N27" s="185"/>
    </row>
    <row r="28" spans="1:14" s="13" customFormat="1" ht="35.25" customHeight="1" thickBot="1">
      <c r="A28" s="82" t="s">
        <v>48</v>
      </c>
      <c r="B28" s="14" t="s">
        <v>58</v>
      </c>
      <c r="C28" s="117"/>
      <c r="D28" s="46">
        <v>621715</v>
      </c>
      <c r="E28" s="46">
        <v>621715</v>
      </c>
      <c r="F28" s="46">
        <v>619570</v>
      </c>
      <c r="G28" s="46">
        <v>0</v>
      </c>
      <c r="H28" s="46">
        <v>0</v>
      </c>
      <c r="I28" s="46"/>
      <c r="J28" s="46">
        <v>2145</v>
      </c>
      <c r="K28" s="46">
        <v>0</v>
      </c>
      <c r="L28" s="46">
        <v>0</v>
      </c>
      <c r="M28" s="46">
        <v>0</v>
      </c>
      <c r="N28" s="171" t="s">
        <v>17</v>
      </c>
    </row>
    <row r="29" spans="1:14" s="13" customFormat="1" ht="35.25" customHeight="1" thickBot="1">
      <c r="A29" s="87" t="s">
        <v>59</v>
      </c>
      <c r="B29" s="88" t="s">
        <v>60</v>
      </c>
      <c r="C29" s="114"/>
      <c r="D29" s="70">
        <v>621715</v>
      </c>
      <c r="E29" s="70">
        <v>621715</v>
      </c>
      <c r="F29" s="70">
        <v>619570</v>
      </c>
      <c r="G29" s="70"/>
      <c r="H29" s="70"/>
      <c r="I29" s="89"/>
      <c r="J29" s="70">
        <v>2145</v>
      </c>
      <c r="K29" s="70"/>
      <c r="L29" s="90"/>
      <c r="M29" s="91"/>
      <c r="N29" s="172"/>
    </row>
    <row r="30" spans="1:14" s="13" customFormat="1" ht="35.25" customHeight="1" thickBot="1">
      <c r="A30" s="82" t="s">
        <v>49</v>
      </c>
      <c r="B30" s="14" t="s">
        <v>61</v>
      </c>
      <c r="C30" s="117"/>
      <c r="D30" s="46">
        <v>22000</v>
      </c>
      <c r="E30" s="46">
        <v>22000</v>
      </c>
      <c r="F30" s="46">
        <v>0</v>
      </c>
      <c r="G30" s="46">
        <v>0</v>
      </c>
      <c r="H30" s="46">
        <v>0</v>
      </c>
      <c r="I30" s="46">
        <v>0</v>
      </c>
      <c r="J30" s="46">
        <v>22000</v>
      </c>
      <c r="K30" s="46">
        <v>0</v>
      </c>
      <c r="L30" s="46">
        <v>0</v>
      </c>
      <c r="M30" s="46">
        <v>0</v>
      </c>
      <c r="N30" s="86"/>
    </row>
    <row r="31" spans="1:14" s="13" customFormat="1" ht="35.25" customHeight="1">
      <c r="A31" s="81" t="s">
        <v>62</v>
      </c>
      <c r="B31" s="34" t="s">
        <v>63</v>
      </c>
      <c r="C31" s="118"/>
      <c r="D31" s="37">
        <v>0</v>
      </c>
      <c r="E31" s="37">
        <v>0</v>
      </c>
      <c r="F31" s="37"/>
      <c r="G31" s="37"/>
      <c r="H31" s="37"/>
      <c r="I31" s="37"/>
      <c r="J31" s="37">
        <v>0</v>
      </c>
      <c r="K31" s="37"/>
      <c r="L31" s="58"/>
      <c r="M31" s="59"/>
      <c r="N31" s="95" t="s">
        <v>17</v>
      </c>
    </row>
    <row r="32" spans="1:14" s="13" customFormat="1" ht="31.5">
      <c r="A32" s="78" t="s">
        <v>64</v>
      </c>
      <c r="B32" s="33" t="s">
        <v>65</v>
      </c>
      <c r="C32" s="119"/>
      <c r="D32" s="38">
        <v>17000</v>
      </c>
      <c r="E32" s="38">
        <v>17000</v>
      </c>
      <c r="F32" s="38"/>
      <c r="G32" s="38"/>
      <c r="H32" s="38"/>
      <c r="I32" s="38"/>
      <c r="J32" s="38">
        <v>17000</v>
      </c>
      <c r="K32" s="38"/>
      <c r="L32" s="60"/>
      <c r="M32" s="61"/>
      <c r="N32" s="76" t="s">
        <v>31</v>
      </c>
    </row>
    <row r="33" spans="1:14" s="13" customFormat="1" ht="35.25" customHeight="1">
      <c r="A33" s="80" t="s">
        <v>66</v>
      </c>
      <c r="B33" s="35" t="s">
        <v>67</v>
      </c>
      <c r="C33" s="151"/>
      <c r="D33" s="38">
        <v>0</v>
      </c>
      <c r="E33" s="38">
        <v>0</v>
      </c>
      <c r="F33" s="38"/>
      <c r="G33" s="38"/>
      <c r="H33" s="38"/>
      <c r="I33" s="38"/>
      <c r="J33" s="38"/>
      <c r="K33" s="38"/>
      <c r="L33" s="60"/>
      <c r="M33" s="61"/>
      <c r="N33" s="76" t="s">
        <v>29</v>
      </c>
    </row>
    <row r="34" spans="1:14" s="13" customFormat="1" ht="35.25" customHeight="1" thickBot="1">
      <c r="A34" s="80" t="s">
        <v>120</v>
      </c>
      <c r="B34" s="35" t="s">
        <v>121</v>
      </c>
      <c r="C34" s="113"/>
      <c r="D34" s="70">
        <v>5000</v>
      </c>
      <c r="E34" s="70">
        <v>5000</v>
      </c>
      <c r="F34" s="70"/>
      <c r="G34" s="70"/>
      <c r="H34" s="70"/>
      <c r="I34" s="70"/>
      <c r="J34" s="70">
        <v>5000</v>
      </c>
      <c r="K34" s="70"/>
      <c r="L34" s="71"/>
      <c r="M34" s="71"/>
      <c r="N34" s="150" t="s">
        <v>119</v>
      </c>
    </row>
    <row r="35" spans="1:14" s="13" customFormat="1" ht="35.25" customHeight="1" thickBot="1">
      <c r="A35" s="82" t="s">
        <v>50</v>
      </c>
      <c r="B35" s="14" t="s">
        <v>53</v>
      </c>
      <c r="C35" s="117"/>
      <c r="D35" s="46">
        <v>37013</v>
      </c>
      <c r="E35" s="46">
        <v>37013</v>
      </c>
      <c r="F35" s="46">
        <v>37013</v>
      </c>
      <c r="G35" s="46">
        <v>0</v>
      </c>
      <c r="H35" s="46">
        <v>0</v>
      </c>
      <c r="I35" s="46"/>
      <c r="J35" s="46">
        <v>0</v>
      </c>
      <c r="K35" s="46">
        <v>0</v>
      </c>
      <c r="L35" s="46">
        <v>0</v>
      </c>
      <c r="M35" s="46">
        <v>0</v>
      </c>
      <c r="N35" s="171" t="s">
        <v>17</v>
      </c>
    </row>
    <row r="36" spans="1:14" s="13" customFormat="1" ht="35.25" customHeight="1" thickBot="1">
      <c r="A36" s="79" t="s">
        <v>68</v>
      </c>
      <c r="B36" s="74" t="s">
        <v>69</v>
      </c>
      <c r="C36" s="113"/>
      <c r="D36" s="70">
        <v>37013</v>
      </c>
      <c r="E36" s="70">
        <v>37013</v>
      </c>
      <c r="F36" s="70">
        <v>37013</v>
      </c>
      <c r="G36" s="70"/>
      <c r="H36" s="70"/>
      <c r="I36" s="70"/>
      <c r="J36" s="70"/>
      <c r="K36" s="70"/>
      <c r="L36" s="71"/>
      <c r="M36" s="83"/>
      <c r="N36" s="172"/>
    </row>
    <row r="37" spans="1:14" s="13" customFormat="1" ht="35.25" customHeight="1" thickBot="1">
      <c r="A37" s="82" t="s">
        <v>51</v>
      </c>
      <c r="B37" s="14" t="s">
        <v>70</v>
      </c>
      <c r="C37" s="117"/>
      <c r="D37" s="46">
        <v>400280</v>
      </c>
      <c r="E37" s="46">
        <v>400280</v>
      </c>
      <c r="F37" s="46">
        <v>0</v>
      </c>
      <c r="G37" s="46">
        <v>0</v>
      </c>
      <c r="H37" s="46">
        <v>0</v>
      </c>
      <c r="I37" s="46"/>
      <c r="J37" s="46">
        <v>400280</v>
      </c>
      <c r="K37" s="46">
        <v>0</v>
      </c>
      <c r="L37" s="46">
        <v>0</v>
      </c>
      <c r="M37" s="46">
        <v>0</v>
      </c>
      <c r="N37" s="85"/>
    </row>
    <row r="38" spans="1:14" s="13" customFormat="1" ht="35.25" customHeight="1">
      <c r="A38" s="81" t="s">
        <v>71</v>
      </c>
      <c r="B38" s="34" t="s">
        <v>72</v>
      </c>
      <c r="C38" s="118"/>
      <c r="D38" s="37">
        <v>43590</v>
      </c>
      <c r="E38" s="37">
        <v>43590</v>
      </c>
      <c r="F38" s="37"/>
      <c r="G38" s="37"/>
      <c r="H38" s="37"/>
      <c r="I38" s="37"/>
      <c r="J38" s="37">
        <v>43590</v>
      </c>
      <c r="K38" s="37"/>
      <c r="L38" s="58"/>
      <c r="M38" s="59"/>
      <c r="N38" s="95" t="s">
        <v>17</v>
      </c>
    </row>
    <row r="39" spans="1:14" s="13" customFormat="1" ht="31.5">
      <c r="A39" s="78" t="s">
        <v>73</v>
      </c>
      <c r="B39" s="33" t="s">
        <v>74</v>
      </c>
      <c r="C39" s="119"/>
      <c r="D39" s="37">
        <v>0</v>
      </c>
      <c r="E39" s="38">
        <v>0</v>
      </c>
      <c r="F39" s="38"/>
      <c r="G39" s="38"/>
      <c r="H39" s="38"/>
      <c r="I39" s="38"/>
      <c r="J39" s="38"/>
      <c r="K39" s="38"/>
      <c r="L39" s="60"/>
      <c r="M39" s="61"/>
      <c r="N39" s="76" t="s">
        <v>31</v>
      </c>
    </row>
    <row r="40" spans="1:14" s="13" customFormat="1" ht="35.25" customHeight="1">
      <c r="A40" s="78" t="s">
        <v>75</v>
      </c>
      <c r="B40" s="33" t="s">
        <v>76</v>
      </c>
      <c r="C40" s="119"/>
      <c r="D40" s="38">
        <v>350000</v>
      </c>
      <c r="E40" s="38">
        <v>350000</v>
      </c>
      <c r="F40" s="38"/>
      <c r="G40" s="38"/>
      <c r="H40" s="38"/>
      <c r="I40" s="38"/>
      <c r="J40" s="38">
        <v>350000</v>
      </c>
      <c r="K40" s="38"/>
      <c r="L40" s="60"/>
      <c r="M40" s="61"/>
      <c r="N40" s="76" t="s">
        <v>2</v>
      </c>
    </row>
    <row r="41" spans="1:14" s="13" customFormat="1" ht="35.25" customHeight="1" thickBot="1">
      <c r="A41" s="80" t="s">
        <v>77</v>
      </c>
      <c r="B41" s="35" t="s">
        <v>78</v>
      </c>
      <c r="C41" s="120"/>
      <c r="D41" s="66">
        <v>6690</v>
      </c>
      <c r="E41" s="66">
        <v>6690</v>
      </c>
      <c r="F41" s="66"/>
      <c r="G41" s="66"/>
      <c r="H41" s="66"/>
      <c r="I41" s="66"/>
      <c r="J41" s="66">
        <v>6690</v>
      </c>
      <c r="K41" s="66"/>
      <c r="L41" s="67"/>
      <c r="M41" s="68"/>
      <c r="N41" s="93" t="s">
        <v>23</v>
      </c>
    </row>
    <row r="42" spans="1:14" s="13" customFormat="1" ht="35.25" customHeight="1" thickBot="1">
      <c r="A42" s="82" t="s">
        <v>52</v>
      </c>
      <c r="B42" s="14" t="s">
        <v>54</v>
      </c>
      <c r="C42" s="117"/>
      <c r="D42" s="46">
        <v>1825014</v>
      </c>
      <c r="E42" s="46">
        <v>1825014</v>
      </c>
      <c r="F42" s="46">
        <v>1825014</v>
      </c>
      <c r="G42" s="46">
        <v>0</v>
      </c>
      <c r="H42" s="46">
        <v>0</v>
      </c>
      <c r="I42" s="46"/>
      <c r="J42" s="46">
        <v>0</v>
      </c>
      <c r="K42" s="46">
        <v>0</v>
      </c>
      <c r="L42" s="46">
        <v>0</v>
      </c>
      <c r="M42" s="46">
        <v>0</v>
      </c>
      <c r="N42" s="186" t="s">
        <v>30</v>
      </c>
    </row>
    <row r="43" spans="1:14" s="13" customFormat="1" ht="35.25" customHeight="1">
      <c r="A43" s="81" t="s">
        <v>79</v>
      </c>
      <c r="B43" s="34" t="s">
        <v>80</v>
      </c>
      <c r="C43" s="118"/>
      <c r="D43" s="37">
        <v>993514</v>
      </c>
      <c r="E43" s="38">
        <v>993514</v>
      </c>
      <c r="F43" s="37">
        <v>993514</v>
      </c>
      <c r="G43" s="38"/>
      <c r="H43" s="37"/>
      <c r="I43" s="37"/>
      <c r="J43" s="37"/>
      <c r="K43" s="37"/>
      <c r="L43" s="58"/>
      <c r="M43" s="59"/>
      <c r="N43" s="186"/>
    </row>
    <row r="44" spans="1:14" s="13" customFormat="1" ht="35.25" customHeight="1">
      <c r="A44" s="78" t="s">
        <v>81</v>
      </c>
      <c r="B44" s="33" t="s">
        <v>82</v>
      </c>
      <c r="C44" s="119"/>
      <c r="D44" s="38">
        <v>186000</v>
      </c>
      <c r="E44" s="38">
        <v>186000</v>
      </c>
      <c r="F44" s="37">
        <v>186000</v>
      </c>
      <c r="G44" s="38"/>
      <c r="H44" s="37"/>
      <c r="I44" s="38"/>
      <c r="J44" s="38"/>
      <c r="K44" s="38"/>
      <c r="L44" s="60"/>
      <c r="M44" s="61"/>
      <c r="N44" s="186"/>
    </row>
    <row r="45" spans="1:14" s="13" customFormat="1" ht="35.25" customHeight="1">
      <c r="A45" s="78" t="s">
        <v>83</v>
      </c>
      <c r="B45" s="33" t="s">
        <v>84</v>
      </c>
      <c r="C45" s="119"/>
      <c r="D45" s="38">
        <v>227200</v>
      </c>
      <c r="E45" s="38">
        <v>227200</v>
      </c>
      <c r="F45" s="37">
        <v>227200</v>
      </c>
      <c r="G45" s="38"/>
      <c r="H45" s="37"/>
      <c r="I45" s="38"/>
      <c r="J45" s="38"/>
      <c r="K45" s="38"/>
      <c r="L45" s="60"/>
      <c r="M45" s="61"/>
      <c r="N45" s="186"/>
    </row>
    <row r="46" spans="1:14" s="13" customFormat="1" ht="35.25" customHeight="1">
      <c r="A46" s="78" t="s">
        <v>85</v>
      </c>
      <c r="B46" s="33" t="s">
        <v>86</v>
      </c>
      <c r="C46" s="119"/>
      <c r="D46" s="38">
        <v>139850</v>
      </c>
      <c r="E46" s="38">
        <v>139850</v>
      </c>
      <c r="F46" s="37">
        <v>139850</v>
      </c>
      <c r="G46" s="38"/>
      <c r="H46" s="37"/>
      <c r="I46" s="38"/>
      <c r="J46" s="38"/>
      <c r="K46" s="38"/>
      <c r="L46" s="60"/>
      <c r="M46" s="61"/>
      <c r="N46" s="186"/>
    </row>
    <row r="47" spans="1:14" s="13" customFormat="1" ht="35.25" customHeight="1">
      <c r="A47" s="78" t="s">
        <v>87</v>
      </c>
      <c r="B47" s="33" t="s">
        <v>88</v>
      </c>
      <c r="C47" s="119"/>
      <c r="D47" s="38">
        <v>24000</v>
      </c>
      <c r="E47" s="38">
        <v>24000</v>
      </c>
      <c r="F47" s="37">
        <v>24000</v>
      </c>
      <c r="G47" s="38"/>
      <c r="H47" s="37"/>
      <c r="I47" s="38"/>
      <c r="J47" s="38"/>
      <c r="K47" s="38"/>
      <c r="L47" s="60"/>
      <c r="M47" s="61"/>
      <c r="N47" s="186"/>
    </row>
    <row r="48" spans="1:14" s="13" customFormat="1" ht="35.25" customHeight="1">
      <c r="A48" s="78" t="s">
        <v>89</v>
      </c>
      <c r="B48" s="33" t="s">
        <v>90</v>
      </c>
      <c r="C48" s="119"/>
      <c r="D48" s="38">
        <v>20000</v>
      </c>
      <c r="E48" s="38">
        <v>20000</v>
      </c>
      <c r="F48" s="37">
        <v>20000</v>
      </c>
      <c r="G48" s="38"/>
      <c r="H48" s="37"/>
      <c r="I48" s="38"/>
      <c r="J48" s="38"/>
      <c r="K48" s="38"/>
      <c r="L48" s="60"/>
      <c r="M48" s="61"/>
      <c r="N48" s="186"/>
    </row>
    <row r="49" spans="1:14" s="13" customFormat="1" ht="35.25" customHeight="1">
      <c r="A49" s="78" t="s">
        <v>91</v>
      </c>
      <c r="B49" s="33" t="s">
        <v>92</v>
      </c>
      <c r="C49" s="119"/>
      <c r="D49" s="38">
        <v>50000</v>
      </c>
      <c r="E49" s="38">
        <v>50000</v>
      </c>
      <c r="F49" s="37">
        <v>50000</v>
      </c>
      <c r="G49" s="38"/>
      <c r="H49" s="37"/>
      <c r="I49" s="38"/>
      <c r="J49" s="38"/>
      <c r="K49" s="38"/>
      <c r="L49" s="60"/>
      <c r="M49" s="61"/>
      <c r="N49" s="186"/>
    </row>
    <row r="50" spans="1:14" s="13" customFormat="1" ht="35.25" customHeight="1">
      <c r="A50" s="78" t="s">
        <v>93</v>
      </c>
      <c r="B50" s="33" t="s">
        <v>94</v>
      </c>
      <c r="C50" s="119"/>
      <c r="D50" s="38">
        <v>20000</v>
      </c>
      <c r="E50" s="38">
        <v>20000</v>
      </c>
      <c r="F50" s="37">
        <v>20000</v>
      </c>
      <c r="G50" s="38"/>
      <c r="H50" s="37"/>
      <c r="I50" s="38"/>
      <c r="J50" s="38"/>
      <c r="K50" s="38"/>
      <c r="L50" s="60"/>
      <c r="M50" s="61"/>
      <c r="N50" s="186"/>
    </row>
    <row r="51" spans="1:14" s="13" customFormat="1" ht="35.25" customHeight="1">
      <c r="A51" s="78" t="s">
        <v>96</v>
      </c>
      <c r="B51" s="33" t="s">
        <v>123</v>
      </c>
      <c r="C51" s="119"/>
      <c r="D51" s="38">
        <v>85250</v>
      </c>
      <c r="E51" s="38">
        <v>85250</v>
      </c>
      <c r="F51" s="38">
        <v>85250</v>
      </c>
      <c r="G51" s="38"/>
      <c r="H51" s="38"/>
      <c r="I51" s="38"/>
      <c r="J51" s="38"/>
      <c r="K51" s="38"/>
      <c r="L51" s="60"/>
      <c r="M51" s="61"/>
      <c r="N51" s="186"/>
    </row>
    <row r="52" spans="1:14" s="13" customFormat="1" ht="35.25" customHeight="1" thickBot="1">
      <c r="A52" s="79" t="s">
        <v>122</v>
      </c>
      <c r="B52" s="74" t="s">
        <v>95</v>
      </c>
      <c r="C52" s="113"/>
      <c r="D52" s="70">
        <v>79200</v>
      </c>
      <c r="E52" s="70">
        <v>79200</v>
      </c>
      <c r="F52" s="70">
        <v>79200</v>
      </c>
      <c r="G52" s="70"/>
      <c r="H52" s="70"/>
      <c r="I52" s="70"/>
      <c r="J52" s="70"/>
      <c r="K52" s="70"/>
      <c r="L52" s="71"/>
      <c r="M52" s="71"/>
      <c r="N52" s="187"/>
    </row>
    <row r="53" spans="1:14" s="9" customFormat="1" ht="51" customHeight="1" thickBot="1">
      <c r="A53" s="7" t="s">
        <v>115</v>
      </c>
      <c r="B53" s="31" t="s">
        <v>116</v>
      </c>
      <c r="C53" s="121"/>
      <c r="D53" s="52">
        <v>11971000</v>
      </c>
      <c r="E53" s="52">
        <v>11971000</v>
      </c>
      <c r="F53" s="52"/>
      <c r="G53" s="52"/>
      <c r="H53" s="52"/>
      <c r="I53" s="52"/>
      <c r="J53" s="52">
        <v>11971000</v>
      </c>
      <c r="K53" s="52"/>
      <c r="L53" s="53"/>
      <c r="M53" s="53"/>
      <c r="N53" s="143" t="s">
        <v>17</v>
      </c>
    </row>
    <row r="54" spans="1:14" s="9" customFormat="1" ht="52.5" customHeight="1" thickBot="1">
      <c r="A54" s="7">
        <v>14</v>
      </c>
      <c r="B54" s="31" t="s">
        <v>21</v>
      </c>
      <c r="C54" s="121"/>
      <c r="D54" s="52">
        <v>3116000</v>
      </c>
      <c r="E54" s="52"/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3">
        <v>3116000</v>
      </c>
      <c r="M54" s="53">
        <v>0</v>
      </c>
      <c r="N54" s="84" t="s">
        <v>30</v>
      </c>
    </row>
    <row r="55" spans="1:14" s="6" customFormat="1" ht="48" customHeight="1">
      <c r="A55" s="188" t="s">
        <v>20</v>
      </c>
      <c r="B55" s="140" t="s">
        <v>110</v>
      </c>
      <c r="C55" s="122"/>
      <c r="D55" s="69">
        <v>2384000</v>
      </c>
      <c r="E55" s="72"/>
      <c r="F55" s="62"/>
      <c r="G55" s="63"/>
      <c r="H55" s="63"/>
      <c r="I55" s="63"/>
      <c r="J55" s="63"/>
      <c r="K55" s="63"/>
      <c r="L55" s="63">
        <v>2384000</v>
      </c>
      <c r="M55" s="63"/>
      <c r="N55" s="182"/>
    </row>
    <row r="56" spans="1:14" s="6" customFormat="1" ht="48" hidden="1" customHeight="1">
      <c r="A56" s="189"/>
      <c r="B56" s="141" t="s">
        <v>109</v>
      </c>
      <c r="C56" s="123"/>
      <c r="D56" s="37"/>
      <c r="E56" s="108"/>
      <c r="F56" s="109"/>
      <c r="G56" s="110"/>
      <c r="H56" s="110"/>
      <c r="I56" s="110"/>
      <c r="J56" s="110"/>
      <c r="K56" s="110"/>
      <c r="L56" s="110"/>
      <c r="M56" s="110"/>
      <c r="N56" s="183"/>
    </row>
    <row r="57" spans="1:14" s="6" customFormat="1" ht="48" customHeight="1" thickBot="1">
      <c r="A57" s="77" t="s">
        <v>19</v>
      </c>
      <c r="B57" s="142" t="s">
        <v>111</v>
      </c>
      <c r="C57" s="124"/>
      <c r="D57" s="38">
        <v>732000</v>
      </c>
      <c r="E57" s="42"/>
      <c r="F57" s="39"/>
      <c r="G57" s="64"/>
      <c r="H57" s="64"/>
      <c r="I57" s="64"/>
      <c r="J57" s="64"/>
      <c r="K57" s="64"/>
      <c r="L57" s="64">
        <v>732000</v>
      </c>
      <c r="M57" s="65"/>
      <c r="N57" s="183"/>
    </row>
    <row r="58" spans="1:14" s="6" customFormat="1" ht="48" hidden="1" customHeight="1" thickBot="1">
      <c r="A58" s="8" t="s">
        <v>19</v>
      </c>
      <c r="B58" s="139" t="s">
        <v>100</v>
      </c>
      <c r="C58" s="125"/>
      <c r="D58" s="54">
        <v>0</v>
      </c>
      <c r="E58" s="45"/>
      <c r="F58" s="44"/>
      <c r="G58" s="55"/>
      <c r="H58" s="55"/>
      <c r="I58" s="55"/>
      <c r="J58" s="55"/>
      <c r="K58" s="55"/>
      <c r="L58" s="55">
        <v>0</v>
      </c>
      <c r="M58" s="55"/>
      <c r="N58" s="184"/>
    </row>
    <row r="59" spans="1:14" s="5" customFormat="1" ht="56.25" customHeight="1" thickBot="1">
      <c r="A59" s="180" t="s">
        <v>44</v>
      </c>
      <c r="B59" s="181"/>
      <c r="C59" s="126">
        <v>1143228</v>
      </c>
      <c r="D59" s="56">
        <v>45899000</v>
      </c>
      <c r="E59" s="56">
        <v>42858493</v>
      </c>
      <c r="F59" s="56">
        <v>19059252</v>
      </c>
      <c r="G59" s="56">
        <v>0</v>
      </c>
      <c r="H59" s="56">
        <v>0</v>
      </c>
      <c r="I59" s="56">
        <v>0</v>
      </c>
      <c r="J59" s="56">
        <v>19788263</v>
      </c>
      <c r="K59" s="56">
        <v>4010978</v>
      </c>
      <c r="L59" s="57">
        <v>3116000</v>
      </c>
      <c r="M59" s="57">
        <v>1218721</v>
      </c>
      <c r="N59" s="24"/>
    </row>
    <row r="60" spans="1:14" s="5" customFormat="1" ht="56.25" customHeight="1">
      <c r="A60" s="25"/>
      <c r="B60" s="36" t="s">
        <v>124</v>
      </c>
      <c r="C60" s="25"/>
      <c r="D60" s="135"/>
      <c r="E60" s="25"/>
      <c r="F60" s="25"/>
      <c r="G60" s="25"/>
      <c r="H60" s="25"/>
      <c r="I60" s="25"/>
      <c r="J60" s="25"/>
      <c r="K60" s="25"/>
      <c r="L60" s="28"/>
      <c r="M60" s="26"/>
      <c r="N60" s="27"/>
    </row>
  </sheetData>
  <mergeCells count="23">
    <mergeCell ref="N7:N8"/>
    <mergeCell ref="N9:N12"/>
    <mergeCell ref="N16:N17"/>
    <mergeCell ref="N22:N23"/>
    <mergeCell ref="A59:B59"/>
    <mergeCell ref="N55:N58"/>
    <mergeCell ref="N26:N27"/>
    <mergeCell ref="N28:N29"/>
    <mergeCell ref="N35:N36"/>
    <mergeCell ref="N42:N52"/>
    <mergeCell ref="A55:A56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honeticPr fontId="27" type="noConversion"/>
  <printOptions horizontalCentered="1"/>
  <pageMargins left="0" right="0" top="0.31496062992125984" bottom="0" header="0" footer="0"/>
  <pageSetup paperSize="9" scale="45" orientation="landscape" cellComments="asDisplayed" verticalDpi="597" r:id="rId1"/>
  <rowBreaks count="1" manualBreakCount="1">
    <brk id="34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5BE87-47F7-49E1-A300-DC7F1A17E212}">
  <dimension ref="A1:V31"/>
  <sheetViews>
    <sheetView topLeftCell="A7" zoomScale="57" zoomScaleNormal="57" zoomScaleSheetLayoutView="57" workbookViewId="0">
      <selection activeCell="M23" sqref="M23"/>
    </sheetView>
  </sheetViews>
  <sheetFormatPr defaultRowHeight="15"/>
  <cols>
    <col min="1" max="1" width="20.7109375" style="190" customWidth="1"/>
    <col min="2" max="2" width="73.140625" style="191" customWidth="1"/>
    <col min="3" max="3" width="38" style="191" bestFit="1" customWidth="1"/>
    <col min="4" max="5" width="36.28515625" style="191" bestFit="1" customWidth="1"/>
    <col min="6" max="6" width="27.140625" style="191" bestFit="1" customWidth="1"/>
    <col min="7" max="7" width="27.85546875" style="191" customWidth="1"/>
    <col min="8" max="8" width="27.140625" style="191" bestFit="1" customWidth="1"/>
    <col min="9" max="9" width="23.7109375" style="191" customWidth="1"/>
    <col min="10" max="10" width="27.140625" style="191" bestFit="1" customWidth="1"/>
    <col min="11" max="11" width="32.85546875" style="192" bestFit="1" customWidth="1"/>
    <col min="12" max="12" width="20.42578125" style="192" hidden="1" customWidth="1"/>
    <col min="13" max="13" width="22.7109375" style="193" customWidth="1"/>
    <col min="14" max="14" width="29.42578125" style="192" bestFit="1" customWidth="1"/>
    <col min="15" max="15" width="26.28515625" style="192" bestFit="1" customWidth="1"/>
    <col min="16" max="16" width="27.140625" style="195" bestFit="1" customWidth="1"/>
    <col min="17" max="17" width="28.140625" style="195" customWidth="1"/>
    <col min="18" max="18" width="30" style="191" customWidth="1"/>
    <col min="19" max="19" width="25.5703125" style="191" customWidth="1"/>
    <col min="20" max="20" width="28.42578125" style="191" bestFit="1" customWidth="1"/>
    <col min="21" max="21" width="32" style="191" hidden="1" customWidth="1"/>
    <col min="22" max="22" width="34.85546875" style="191" customWidth="1"/>
    <col min="23" max="16384" width="9.140625" style="191"/>
  </cols>
  <sheetData>
    <row r="1" spans="1:22" ht="27" customHeight="1">
      <c r="P1" s="194" t="s">
        <v>186</v>
      </c>
      <c r="Q1" s="194"/>
      <c r="R1" s="194"/>
      <c r="S1" s="194"/>
      <c r="T1" s="194"/>
      <c r="U1" s="194"/>
      <c r="V1" s="194"/>
    </row>
    <row r="2" spans="1:22" ht="27" customHeight="1">
      <c r="P2" s="194" t="s">
        <v>126</v>
      </c>
      <c r="Q2" s="194"/>
      <c r="R2" s="194"/>
      <c r="S2" s="194"/>
      <c r="T2" s="194"/>
      <c r="U2" s="194"/>
      <c r="V2" s="194"/>
    </row>
    <row r="3" spans="1:22" ht="115.5" customHeight="1" thickBot="1"/>
    <row r="4" spans="1:22" s="210" customFormat="1" ht="88.5" customHeight="1">
      <c r="A4" s="196" t="s">
        <v>127</v>
      </c>
      <c r="B4" s="197" t="s">
        <v>0</v>
      </c>
      <c r="C4" s="198" t="s">
        <v>128</v>
      </c>
      <c r="D4" s="198"/>
      <c r="E4" s="198"/>
      <c r="F4" s="199" t="s">
        <v>129</v>
      </c>
      <c r="G4" s="200" t="s">
        <v>13</v>
      </c>
      <c r="H4" s="201"/>
      <c r="I4" s="202" t="s">
        <v>130</v>
      </c>
      <c r="J4" s="199" t="s">
        <v>131</v>
      </c>
      <c r="K4" s="203" t="s">
        <v>13</v>
      </c>
      <c r="L4" s="203"/>
      <c r="M4" s="203"/>
      <c r="N4" s="203"/>
      <c r="O4" s="204"/>
      <c r="P4" s="205" t="s">
        <v>132</v>
      </c>
      <c r="Q4" s="206" t="s">
        <v>133</v>
      </c>
      <c r="R4" s="207" t="s">
        <v>134</v>
      </c>
      <c r="S4" s="207"/>
      <c r="T4" s="207"/>
      <c r="U4" s="208" t="s">
        <v>135</v>
      </c>
      <c r="V4" s="209" t="s">
        <v>1</v>
      </c>
    </row>
    <row r="5" spans="1:22" s="224" customFormat="1" ht="105.75" customHeight="1" thickBot="1">
      <c r="A5" s="211"/>
      <c r="B5" s="212"/>
      <c r="C5" s="213" t="s">
        <v>136</v>
      </c>
      <c r="D5" s="213" t="s">
        <v>137</v>
      </c>
      <c r="E5" s="213" t="s">
        <v>138</v>
      </c>
      <c r="F5" s="214"/>
      <c r="G5" s="215" t="s">
        <v>139</v>
      </c>
      <c r="H5" s="213" t="s">
        <v>140</v>
      </c>
      <c r="I5" s="216"/>
      <c r="J5" s="214"/>
      <c r="K5" s="217" t="s">
        <v>141</v>
      </c>
      <c r="L5" s="218" t="s">
        <v>142</v>
      </c>
      <c r="M5" s="219" t="s">
        <v>143</v>
      </c>
      <c r="N5" s="218" t="s">
        <v>144</v>
      </c>
      <c r="O5" s="218" t="s">
        <v>145</v>
      </c>
      <c r="P5" s="220"/>
      <c r="Q5" s="221"/>
      <c r="R5" s="213" t="s">
        <v>136</v>
      </c>
      <c r="S5" s="213" t="s">
        <v>137</v>
      </c>
      <c r="T5" s="213" t="s">
        <v>138</v>
      </c>
      <c r="U5" s="222"/>
      <c r="V5" s="223"/>
    </row>
    <row r="6" spans="1:22" s="227" customFormat="1" ht="60.75" thickBot="1">
      <c r="A6" s="313" t="s">
        <v>3</v>
      </c>
      <c r="B6" s="314" t="s">
        <v>146</v>
      </c>
      <c r="C6" s="315">
        <v>8481437</v>
      </c>
      <c r="D6" s="315">
        <v>0</v>
      </c>
      <c r="E6" s="315">
        <v>0</v>
      </c>
      <c r="F6" s="316">
        <v>8913608</v>
      </c>
      <c r="G6" s="316">
        <v>8913608</v>
      </c>
      <c r="H6" s="316">
        <v>0</v>
      </c>
      <c r="I6" s="316"/>
      <c r="J6" s="316">
        <v>9305608</v>
      </c>
      <c r="K6" s="316">
        <v>9000</v>
      </c>
      <c r="L6" s="316">
        <v>0</v>
      </c>
      <c r="M6" s="316">
        <v>0</v>
      </c>
      <c r="N6" s="316">
        <v>8983608</v>
      </c>
      <c r="O6" s="316">
        <v>313000</v>
      </c>
      <c r="P6" s="316"/>
      <c r="Q6" s="316">
        <v>0</v>
      </c>
      <c r="R6" s="317">
        <v>-363811</v>
      </c>
      <c r="S6" s="316">
        <v>0</v>
      </c>
      <c r="T6" s="316">
        <v>0</v>
      </c>
      <c r="U6" s="225">
        <f>SUM(U7:U8)</f>
        <v>0</v>
      </c>
      <c r="V6" s="226"/>
    </row>
    <row r="7" spans="1:22" s="210" customFormat="1" ht="54" customHeight="1" thickBot="1">
      <c r="A7" s="242" t="s">
        <v>147</v>
      </c>
      <c r="B7" s="229" t="s">
        <v>148</v>
      </c>
      <c r="C7" s="243">
        <v>8453248</v>
      </c>
      <c r="D7" s="243"/>
      <c r="E7" s="243"/>
      <c r="F7" s="236">
        <v>8913608</v>
      </c>
      <c r="G7" s="235">
        <v>8913608</v>
      </c>
      <c r="H7" s="235"/>
      <c r="I7" s="235"/>
      <c r="J7" s="236">
        <v>8913608</v>
      </c>
      <c r="K7" s="240"/>
      <c r="L7" s="240"/>
      <c r="M7" s="238"/>
      <c r="N7" s="237">
        <v>8913608</v>
      </c>
      <c r="O7" s="237"/>
      <c r="P7" s="237"/>
      <c r="Q7" s="237"/>
      <c r="R7" s="234"/>
      <c r="S7" s="235"/>
      <c r="T7" s="235"/>
      <c r="U7" s="241"/>
      <c r="V7" s="244" t="s">
        <v>149</v>
      </c>
    </row>
    <row r="8" spans="1:22" s="210" customFormat="1" ht="54" customHeight="1">
      <c r="A8" s="242" t="s">
        <v>150</v>
      </c>
      <c r="B8" s="229" t="s">
        <v>151</v>
      </c>
      <c r="C8" s="243">
        <v>28189</v>
      </c>
      <c r="D8" s="243"/>
      <c r="E8" s="243"/>
      <c r="F8" s="236">
        <v>0</v>
      </c>
      <c r="G8" s="235"/>
      <c r="H8" s="235"/>
      <c r="I8" s="235"/>
      <c r="J8" s="236">
        <v>92000</v>
      </c>
      <c r="K8" s="240">
        <v>9000</v>
      </c>
      <c r="L8" s="240"/>
      <c r="M8" s="238"/>
      <c r="N8" s="237">
        <v>70000</v>
      </c>
      <c r="O8" s="237">
        <v>13000</v>
      </c>
      <c r="P8" s="237"/>
      <c r="Q8" s="237"/>
      <c r="R8" s="245">
        <v>-63811</v>
      </c>
      <c r="S8" s="235"/>
      <c r="T8" s="235"/>
      <c r="U8" s="241"/>
      <c r="V8" s="246" t="s">
        <v>29</v>
      </c>
    </row>
    <row r="9" spans="1:22" s="210" customFormat="1" ht="54" customHeight="1" thickBot="1">
      <c r="A9" s="242" t="s">
        <v>152</v>
      </c>
      <c r="B9" s="247" t="s">
        <v>153</v>
      </c>
      <c r="C9" s="248"/>
      <c r="D9" s="248"/>
      <c r="E9" s="248"/>
      <c r="F9" s="236">
        <v>0</v>
      </c>
      <c r="G9" s="249"/>
      <c r="H9" s="249"/>
      <c r="I9" s="249"/>
      <c r="J9" s="236">
        <v>300000</v>
      </c>
      <c r="K9" s="250"/>
      <c r="L9" s="250"/>
      <c r="M9" s="251"/>
      <c r="N9" s="252"/>
      <c r="O9" s="252">
        <v>300000</v>
      </c>
      <c r="P9" s="252"/>
      <c r="Q9" s="252"/>
      <c r="R9" s="245">
        <v>-300000</v>
      </c>
      <c r="S9" s="249"/>
      <c r="T9" s="249"/>
      <c r="U9" s="253"/>
      <c r="V9" s="254"/>
    </row>
    <row r="10" spans="1:22" s="257" customFormat="1" ht="60.75" thickBot="1">
      <c r="A10" s="318" t="s">
        <v>4</v>
      </c>
      <c r="B10" s="319" t="s">
        <v>154</v>
      </c>
      <c r="C10" s="320">
        <v>29870</v>
      </c>
      <c r="D10" s="320">
        <v>5000</v>
      </c>
      <c r="E10" s="320">
        <v>0</v>
      </c>
      <c r="F10" s="321">
        <v>280580</v>
      </c>
      <c r="G10" s="321">
        <v>280580</v>
      </c>
      <c r="H10" s="321"/>
      <c r="I10" s="321"/>
      <c r="J10" s="321">
        <v>545356</v>
      </c>
      <c r="K10" s="321"/>
      <c r="L10" s="321"/>
      <c r="M10" s="321"/>
      <c r="N10" s="321">
        <v>545356</v>
      </c>
      <c r="O10" s="321"/>
      <c r="P10" s="321"/>
      <c r="Q10" s="321"/>
      <c r="R10" s="322">
        <v>-234906</v>
      </c>
      <c r="S10" s="321">
        <v>5000</v>
      </c>
      <c r="T10" s="321"/>
      <c r="U10" s="255">
        <f>U11+U12</f>
        <v>299952</v>
      </c>
      <c r="V10" s="256"/>
    </row>
    <row r="11" spans="1:22" s="210" customFormat="1" ht="45.75" customHeight="1">
      <c r="A11" s="258" t="s">
        <v>155</v>
      </c>
      <c r="B11" s="259" t="s">
        <v>156</v>
      </c>
      <c r="C11" s="260">
        <v>52902</v>
      </c>
      <c r="D11" s="260"/>
      <c r="E11" s="260"/>
      <c r="F11" s="230">
        <v>150580</v>
      </c>
      <c r="G11" s="231">
        <v>150580</v>
      </c>
      <c r="H11" s="231"/>
      <c r="I11" s="231"/>
      <c r="J11" s="230">
        <v>395356</v>
      </c>
      <c r="K11" s="261"/>
      <c r="L11" s="261"/>
      <c r="M11" s="262"/>
      <c r="N11" s="263">
        <v>395356</v>
      </c>
      <c r="O11" s="261"/>
      <c r="P11" s="232"/>
      <c r="Q11" s="232"/>
      <c r="R11" s="264">
        <v>-191874</v>
      </c>
      <c r="S11" s="231"/>
      <c r="T11" s="231"/>
      <c r="U11" s="265">
        <v>256920</v>
      </c>
      <c r="V11" s="266" t="s">
        <v>157</v>
      </c>
    </row>
    <row r="12" spans="1:22" s="210" customFormat="1" ht="60.75" thickBot="1">
      <c r="A12" s="267" t="s">
        <v>158</v>
      </c>
      <c r="B12" s="268" t="s">
        <v>159</v>
      </c>
      <c r="C12" s="269">
        <v>-23032</v>
      </c>
      <c r="D12" s="269">
        <v>5000</v>
      </c>
      <c r="E12" s="269"/>
      <c r="F12" s="270">
        <v>130000</v>
      </c>
      <c r="G12" s="271">
        <v>130000</v>
      </c>
      <c r="H12" s="272"/>
      <c r="I12" s="272"/>
      <c r="J12" s="273">
        <v>150000</v>
      </c>
      <c r="K12" s="274"/>
      <c r="L12" s="274"/>
      <c r="M12" s="275"/>
      <c r="N12" s="276">
        <v>150000</v>
      </c>
      <c r="O12" s="274"/>
      <c r="P12" s="277"/>
      <c r="Q12" s="277"/>
      <c r="R12" s="264">
        <v>-43032</v>
      </c>
      <c r="S12" s="271">
        <v>5000</v>
      </c>
      <c r="T12" s="271"/>
      <c r="U12" s="278">
        <f>-R12</f>
        <v>43032</v>
      </c>
      <c r="V12" s="279"/>
    </row>
    <row r="13" spans="1:22" s="227" customFormat="1" ht="60.75" thickBot="1">
      <c r="A13" s="318" t="s">
        <v>5</v>
      </c>
      <c r="B13" s="319" t="s">
        <v>160</v>
      </c>
      <c r="C13" s="320">
        <v>6407549</v>
      </c>
      <c r="D13" s="320">
        <v>1550000</v>
      </c>
      <c r="E13" s="320">
        <v>97000</v>
      </c>
      <c r="F13" s="321">
        <v>5557493</v>
      </c>
      <c r="G13" s="321">
        <v>5545168</v>
      </c>
      <c r="H13" s="321">
        <v>12325</v>
      </c>
      <c r="I13" s="321"/>
      <c r="J13" s="321">
        <v>5074150</v>
      </c>
      <c r="K13" s="321">
        <v>705600</v>
      </c>
      <c r="L13" s="321">
        <v>0</v>
      </c>
      <c r="M13" s="321">
        <v>580608</v>
      </c>
      <c r="N13" s="321">
        <v>3210730</v>
      </c>
      <c r="O13" s="321">
        <v>577212</v>
      </c>
      <c r="P13" s="321">
        <v>0</v>
      </c>
      <c r="Q13" s="321"/>
      <c r="R13" s="323">
        <v>7206992</v>
      </c>
      <c r="S13" s="321">
        <v>1200000</v>
      </c>
      <c r="T13" s="321">
        <v>63100</v>
      </c>
      <c r="U13" s="255">
        <f>U14+U15+U16</f>
        <v>0</v>
      </c>
      <c r="V13" s="256"/>
    </row>
    <row r="14" spans="1:22" s="210" customFormat="1" ht="60">
      <c r="A14" s="258" t="s">
        <v>161</v>
      </c>
      <c r="B14" s="280" t="s">
        <v>162</v>
      </c>
      <c r="C14" s="260">
        <v>108768</v>
      </c>
      <c r="D14" s="281"/>
      <c r="E14" s="260"/>
      <c r="F14" s="230">
        <v>279000</v>
      </c>
      <c r="G14" s="231">
        <v>279000</v>
      </c>
      <c r="H14" s="231"/>
      <c r="I14" s="231"/>
      <c r="J14" s="230">
        <v>294000</v>
      </c>
      <c r="K14" s="232">
        <v>103000</v>
      </c>
      <c r="L14" s="232"/>
      <c r="M14" s="233"/>
      <c r="N14" s="232">
        <v>191000</v>
      </c>
      <c r="O14" s="232"/>
      <c r="P14" s="232"/>
      <c r="Q14" s="232"/>
      <c r="R14" s="245">
        <v>93768</v>
      </c>
      <c r="S14" s="231"/>
      <c r="T14" s="231"/>
      <c r="U14" s="265"/>
      <c r="V14" s="282" t="s">
        <v>2</v>
      </c>
    </row>
    <row r="15" spans="1:22" s="210" customFormat="1" ht="46.5" customHeight="1">
      <c r="A15" s="228" t="s">
        <v>163</v>
      </c>
      <c r="B15" s="229" t="s">
        <v>164</v>
      </c>
      <c r="C15" s="243">
        <v>594600</v>
      </c>
      <c r="D15" s="243"/>
      <c r="E15" s="243">
        <v>22000</v>
      </c>
      <c r="F15" s="236">
        <v>535000</v>
      </c>
      <c r="G15" s="235">
        <v>535000</v>
      </c>
      <c r="H15" s="235"/>
      <c r="I15" s="235"/>
      <c r="J15" s="236">
        <v>564000</v>
      </c>
      <c r="K15" s="237">
        <v>3000</v>
      </c>
      <c r="L15" s="237"/>
      <c r="M15" s="238">
        <v>23000</v>
      </c>
      <c r="N15" s="237">
        <v>479000</v>
      </c>
      <c r="O15" s="237">
        <v>59000</v>
      </c>
      <c r="P15" s="237"/>
      <c r="Q15" s="237"/>
      <c r="R15" s="245">
        <v>543700</v>
      </c>
      <c r="S15" s="235"/>
      <c r="T15" s="235">
        <v>100</v>
      </c>
      <c r="U15" s="239"/>
      <c r="V15" s="283" t="s">
        <v>165</v>
      </c>
    </row>
    <row r="16" spans="1:22" s="210" customFormat="1" ht="125.25" customHeight="1" thickBot="1">
      <c r="A16" s="324" t="s">
        <v>166</v>
      </c>
      <c r="B16" s="325" t="s">
        <v>167</v>
      </c>
      <c r="C16" s="326">
        <v>5704181</v>
      </c>
      <c r="D16" s="326">
        <v>1550000</v>
      </c>
      <c r="E16" s="326">
        <v>75000</v>
      </c>
      <c r="F16" s="327">
        <v>4743493</v>
      </c>
      <c r="G16" s="328">
        <v>4731168</v>
      </c>
      <c r="H16" s="328">
        <v>12325</v>
      </c>
      <c r="I16" s="328">
        <v>0</v>
      </c>
      <c r="J16" s="327">
        <v>4216150</v>
      </c>
      <c r="K16" s="329">
        <v>599600</v>
      </c>
      <c r="L16" s="329">
        <v>0</v>
      </c>
      <c r="M16" s="330">
        <v>557608</v>
      </c>
      <c r="N16" s="329">
        <v>2540730</v>
      </c>
      <c r="O16" s="329">
        <v>518212</v>
      </c>
      <c r="P16" s="329">
        <v>0</v>
      </c>
      <c r="Q16" s="329">
        <v>0</v>
      </c>
      <c r="R16" s="331">
        <v>6569524</v>
      </c>
      <c r="S16" s="328">
        <v>1200000</v>
      </c>
      <c r="T16" s="328">
        <v>63000</v>
      </c>
      <c r="U16" s="265"/>
      <c r="V16" s="284" t="s">
        <v>168</v>
      </c>
    </row>
    <row r="17" spans="1:22" s="227" customFormat="1" ht="92.25" thickBot="1">
      <c r="A17" s="318" t="s">
        <v>6</v>
      </c>
      <c r="B17" s="319" t="s">
        <v>169</v>
      </c>
      <c r="C17" s="320">
        <v>16677445</v>
      </c>
      <c r="D17" s="320"/>
      <c r="E17" s="320"/>
      <c r="F17" s="321">
        <v>13950000</v>
      </c>
      <c r="G17" s="332"/>
      <c r="H17" s="332">
        <v>13950000</v>
      </c>
      <c r="I17" s="332"/>
      <c r="J17" s="321">
        <v>3863679</v>
      </c>
      <c r="K17" s="333"/>
      <c r="L17" s="333"/>
      <c r="M17" s="334"/>
      <c r="N17" s="335">
        <v>3213679</v>
      </c>
      <c r="O17" s="335">
        <v>650000</v>
      </c>
      <c r="P17" s="321">
        <v>9397487</v>
      </c>
      <c r="Q17" s="321">
        <v>9950000</v>
      </c>
      <c r="R17" s="321">
        <v>6366279</v>
      </c>
      <c r="S17" s="321"/>
      <c r="T17" s="321"/>
      <c r="U17" s="255" t="e">
        <f>-U12-U16-U18-U7-U23</f>
        <v>#REF!</v>
      </c>
      <c r="V17" s="287" t="s">
        <v>157</v>
      </c>
    </row>
    <row r="18" spans="1:22" s="227" customFormat="1" ht="56.25" customHeight="1" thickBot="1">
      <c r="A18" s="336" t="s">
        <v>7</v>
      </c>
      <c r="B18" s="337" t="s">
        <v>170</v>
      </c>
      <c r="C18" s="338">
        <v>2256523</v>
      </c>
      <c r="D18" s="338">
        <v>0</v>
      </c>
      <c r="E18" s="338">
        <v>1350000</v>
      </c>
      <c r="F18" s="339">
        <v>1053000</v>
      </c>
      <c r="G18" s="339">
        <v>428000</v>
      </c>
      <c r="H18" s="339">
        <v>625000</v>
      </c>
      <c r="I18" s="339"/>
      <c r="J18" s="339">
        <v>7585256</v>
      </c>
      <c r="K18" s="339">
        <v>484256</v>
      </c>
      <c r="L18" s="339">
        <v>0</v>
      </c>
      <c r="M18" s="339">
        <v>0</v>
      </c>
      <c r="N18" s="339">
        <v>475000</v>
      </c>
      <c r="O18" s="339">
        <v>6626000</v>
      </c>
      <c r="P18" s="339">
        <v>0</v>
      </c>
      <c r="Q18" s="339">
        <v>0</v>
      </c>
      <c r="R18" s="340">
        <v>749797</v>
      </c>
      <c r="S18" s="339">
        <v>0</v>
      </c>
      <c r="T18" s="339">
        <v>1400000</v>
      </c>
      <c r="U18" s="288" t="e">
        <f>U21</f>
        <v>#REF!</v>
      </c>
      <c r="V18" s="289"/>
    </row>
    <row r="19" spans="1:22" s="290" customFormat="1" ht="129" customHeight="1">
      <c r="A19" s="291" t="s">
        <v>171</v>
      </c>
      <c r="B19" s="292" t="s">
        <v>172</v>
      </c>
      <c r="C19" s="243">
        <v>11904</v>
      </c>
      <c r="D19" s="243"/>
      <c r="E19" s="243"/>
      <c r="F19" s="236">
        <v>93000</v>
      </c>
      <c r="G19" s="235">
        <v>78000</v>
      </c>
      <c r="H19" s="235">
        <v>15000</v>
      </c>
      <c r="I19" s="235"/>
      <c r="J19" s="236">
        <v>93000</v>
      </c>
      <c r="K19" s="285">
        <v>53000</v>
      </c>
      <c r="L19" s="285">
        <v>0</v>
      </c>
      <c r="M19" s="286">
        <v>0</v>
      </c>
      <c r="N19" s="237">
        <v>15000</v>
      </c>
      <c r="O19" s="237">
        <v>25000</v>
      </c>
      <c r="P19" s="293"/>
      <c r="Q19" s="293"/>
      <c r="R19" s="294">
        <v>11904</v>
      </c>
      <c r="S19" s="235"/>
      <c r="T19" s="235"/>
      <c r="U19" s="239"/>
      <c r="V19" s="295" t="s">
        <v>173</v>
      </c>
    </row>
    <row r="20" spans="1:22" s="290" customFormat="1" ht="87" customHeight="1">
      <c r="A20" s="228" t="s">
        <v>174</v>
      </c>
      <c r="B20" s="292" t="s">
        <v>175</v>
      </c>
      <c r="C20" s="243">
        <v>564149</v>
      </c>
      <c r="D20" s="243"/>
      <c r="E20" s="243"/>
      <c r="F20" s="236">
        <v>360000</v>
      </c>
      <c r="G20" s="235">
        <v>350000</v>
      </c>
      <c r="H20" s="235">
        <v>10000</v>
      </c>
      <c r="I20" s="235"/>
      <c r="J20" s="293">
        <v>513000</v>
      </c>
      <c r="K20" s="237">
        <v>288000</v>
      </c>
      <c r="L20" s="237"/>
      <c r="M20" s="238"/>
      <c r="N20" s="237">
        <v>200000</v>
      </c>
      <c r="O20" s="237">
        <v>25000</v>
      </c>
      <c r="P20" s="237"/>
      <c r="Q20" s="237"/>
      <c r="R20" s="245">
        <v>411149</v>
      </c>
      <c r="S20" s="235"/>
      <c r="T20" s="235"/>
      <c r="U20" s="239"/>
      <c r="V20" s="284" t="s">
        <v>31</v>
      </c>
    </row>
    <row r="21" spans="1:22" s="290" customFormat="1" ht="158.25" customHeight="1" thickBot="1">
      <c r="A21" s="291" t="s">
        <v>176</v>
      </c>
      <c r="B21" s="292" t="s">
        <v>177</v>
      </c>
      <c r="C21" s="243">
        <v>1680470</v>
      </c>
      <c r="D21" s="243">
        <v>0</v>
      </c>
      <c r="E21" s="243">
        <v>1350000</v>
      </c>
      <c r="F21" s="236">
        <v>600000</v>
      </c>
      <c r="G21" s="235">
        <v>0</v>
      </c>
      <c r="H21" s="235">
        <v>600000</v>
      </c>
      <c r="I21" s="235"/>
      <c r="J21" s="236">
        <v>6979256</v>
      </c>
      <c r="K21" s="237">
        <v>143256</v>
      </c>
      <c r="L21" s="237">
        <v>0</v>
      </c>
      <c r="M21" s="238">
        <v>0</v>
      </c>
      <c r="N21" s="237">
        <v>260000</v>
      </c>
      <c r="O21" s="237">
        <v>6576000</v>
      </c>
      <c r="P21" s="237">
        <v>0</v>
      </c>
      <c r="Q21" s="237">
        <v>0</v>
      </c>
      <c r="R21" s="245">
        <v>326744</v>
      </c>
      <c r="S21" s="235">
        <v>0</v>
      </c>
      <c r="T21" s="235">
        <v>1400000</v>
      </c>
      <c r="U21" s="239" t="e">
        <f>SUM(#REF!)</f>
        <v>#REF!</v>
      </c>
      <c r="V21" s="284" t="s">
        <v>157</v>
      </c>
    </row>
    <row r="22" spans="1:22" s="290" customFormat="1" ht="81.75" customHeight="1" thickBot="1">
      <c r="A22" s="343" t="s">
        <v>8</v>
      </c>
      <c r="B22" s="319" t="s">
        <v>178</v>
      </c>
      <c r="C22" s="320"/>
      <c r="D22" s="320"/>
      <c r="E22" s="320"/>
      <c r="F22" s="321">
        <v>0</v>
      </c>
      <c r="G22" s="332"/>
      <c r="H22" s="332"/>
      <c r="I22" s="321">
        <v>436080</v>
      </c>
      <c r="J22" s="321">
        <v>0</v>
      </c>
      <c r="K22" s="335"/>
      <c r="L22" s="335"/>
      <c r="M22" s="344"/>
      <c r="N22" s="335"/>
      <c r="O22" s="335"/>
      <c r="P22" s="332"/>
      <c r="Q22" s="332">
        <v>436080</v>
      </c>
      <c r="R22" s="347">
        <v>0</v>
      </c>
      <c r="S22" s="321"/>
      <c r="T22" s="321"/>
      <c r="U22" s="341"/>
      <c r="V22" s="342" t="s">
        <v>157</v>
      </c>
    </row>
    <row r="23" spans="1:22" s="290" customFormat="1" ht="99.75" customHeight="1" thickBot="1">
      <c r="A23" s="346" t="s">
        <v>10</v>
      </c>
      <c r="B23" s="319" t="s">
        <v>179</v>
      </c>
      <c r="C23" s="320">
        <v>-300000</v>
      </c>
      <c r="D23" s="320"/>
      <c r="E23" s="320"/>
      <c r="F23" s="321">
        <v>0</v>
      </c>
      <c r="G23" s="332"/>
      <c r="H23" s="332"/>
      <c r="I23" s="332"/>
      <c r="J23" s="321">
        <v>0</v>
      </c>
      <c r="K23" s="335"/>
      <c r="L23" s="335"/>
      <c r="M23" s="344"/>
      <c r="N23" s="332"/>
      <c r="O23" s="335"/>
      <c r="P23" s="332"/>
      <c r="Q23" s="332">
        <v>0</v>
      </c>
      <c r="R23" s="347">
        <v>-300000</v>
      </c>
      <c r="S23" s="321"/>
      <c r="T23" s="321"/>
      <c r="U23" s="341">
        <f>-R23</f>
        <v>300000</v>
      </c>
      <c r="V23" s="342" t="s">
        <v>157</v>
      </c>
    </row>
    <row r="24" spans="1:22" s="290" customFormat="1" ht="80.45" customHeight="1" thickBot="1">
      <c r="A24" s="343" t="s">
        <v>180</v>
      </c>
      <c r="B24" s="319" t="s">
        <v>181</v>
      </c>
      <c r="C24" s="320">
        <v>260559</v>
      </c>
      <c r="D24" s="320">
        <v>100000</v>
      </c>
      <c r="E24" s="320"/>
      <c r="F24" s="321">
        <v>0</v>
      </c>
      <c r="G24" s="332"/>
      <c r="H24" s="332"/>
      <c r="I24" s="332"/>
      <c r="J24" s="321">
        <v>0</v>
      </c>
      <c r="K24" s="335"/>
      <c r="L24" s="335"/>
      <c r="M24" s="344"/>
      <c r="N24" s="335"/>
      <c r="O24" s="335"/>
      <c r="P24" s="332"/>
      <c r="Q24" s="332">
        <v>13500</v>
      </c>
      <c r="R24" s="345">
        <v>247059</v>
      </c>
      <c r="S24" s="332">
        <v>100000</v>
      </c>
      <c r="T24" s="321"/>
      <c r="U24" s="341" t="e">
        <f>-U11-#REF!</f>
        <v>#REF!</v>
      </c>
      <c r="V24" s="342" t="s">
        <v>157</v>
      </c>
    </row>
    <row r="25" spans="1:22" s="290" customFormat="1" ht="210.75" thickBot="1">
      <c r="A25" s="343" t="s">
        <v>182</v>
      </c>
      <c r="B25" s="319" t="s">
        <v>183</v>
      </c>
      <c r="C25" s="320">
        <v>373675</v>
      </c>
      <c r="D25" s="320">
        <v>1840000</v>
      </c>
      <c r="E25" s="320"/>
      <c r="F25" s="321">
        <v>0</v>
      </c>
      <c r="G25" s="332"/>
      <c r="H25" s="332"/>
      <c r="I25" s="332"/>
      <c r="J25" s="321">
        <v>0</v>
      </c>
      <c r="K25" s="335"/>
      <c r="L25" s="335"/>
      <c r="M25" s="344"/>
      <c r="N25" s="335"/>
      <c r="O25" s="335"/>
      <c r="P25" s="332"/>
      <c r="Q25" s="332"/>
      <c r="R25" s="345">
        <v>1213675</v>
      </c>
      <c r="S25" s="332">
        <v>1000000</v>
      </c>
      <c r="T25" s="321"/>
      <c r="U25" s="341"/>
      <c r="V25" s="342" t="s">
        <v>157</v>
      </c>
    </row>
    <row r="26" spans="1:22" s="290" customFormat="1" ht="98.25" customHeight="1" thickBot="1">
      <c r="A26" s="343" t="s">
        <v>184</v>
      </c>
      <c r="B26" s="319" t="s">
        <v>185</v>
      </c>
      <c r="C26" s="320">
        <v>806256</v>
      </c>
      <c r="D26" s="320">
        <v>725000</v>
      </c>
      <c r="E26" s="320"/>
      <c r="F26" s="321">
        <v>0</v>
      </c>
      <c r="G26" s="332"/>
      <c r="H26" s="332"/>
      <c r="I26" s="332"/>
      <c r="J26" s="321">
        <v>0</v>
      </c>
      <c r="K26" s="335"/>
      <c r="L26" s="335"/>
      <c r="M26" s="344"/>
      <c r="N26" s="335"/>
      <c r="O26" s="335"/>
      <c r="P26" s="332"/>
      <c r="Q26" s="332"/>
      <c r="R26" s="345">
        <v>327256</v>
      </c>
      <c r="S26" s="332">
        <v>1204000</v>
      </c>
      <c r="T26" s="321"/>
      <c r="U26" s="296"/>
      <c r="V26" s="297" t="s">
        <v>157</v>
      </c>
    </row>
    <row r="27" spans="1:22" s="304" customFormat="1" ht="76.7" customHeight="1" thickBot="1">
      <c r="A27" s="298"/>
      <c r="B27" s="299" t="s">
        <v>105</v>
      </c>
      <c r="C27" s="300">
        <v>34993314</v>
      </c>
      <c r="D27" s="300">
        <v>4220000</v>
      </c>
      <c r="E27" s="300">
        <v>1447000</v>
      </c>
      <c r="F27" s="301">
        <v>29754681</v>
      </c>
      <c r="G27" s="301">
        <v>15167356</v>
      </c>
      <c r="H27" s="301">
        <v>14587325</v>
      </c>
      <c r="I27" s="301">
        <v>436080</v>
      </c>
      <c r="J27" s="301">
        <v>26374049</v>
      </c>
      <c r="K27" s="301">
        <v>1198856</v>
      </c>
      <c r="L27" s="301">
        <v>0</v>
      </c>
      <c r="M27" s="301">
        <v>580608</v>
      </c>
      <c r="N27" s="301">
        <v>16428373</v>
      </c>
      <c r="O27" s="301">
        <v>8166212</v>
      </c>
      <c r="P27" s="301">
        <v>9397487</v>
      </c>
      <c r="Q27" s="301">
        <v>10399580</v>
      </c>
      <c r="R27" s="302">
        <v>15212341</v>
      </c>
      <c r="S27" s="301">
        <v>3509000</v>
      </c>
      <c r="T27" s="301">
        <v>1463100</v>
      </c>
      <c r="U27" s="303" t="e">
        <f>U6+U10+U13+U17+U18+U22+#REF!+U24+U25+U23</f>
        <v>#REF!</v>
      </c>
      <c r="V27" s="256"/>
    </row>
    <row r="28" spans="1:22" s="304" customFormat="1" ht="66" customHeight="1">
      <c r="A28" s="305"/>
      <c r="B28" s="306"/>
      <c r="C28" s="307"/>
      <c r="D28" s="307"/>
      <c r="E28" s="307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9"/>
      <c r="S28" s="308"/>
      <c r="T28" s="308"/>
      <c r="U28" s="310"/>
      <c r="V28" s="311"/>
    </row>
    <row r="29" spans="1:22" s="304" customFormat="1" ht="29.25" customHeight="1">
      <c r="A29" s="312" t="s">
        <v>187</v>
      </c>
      <c r="B29" s="312"/>
      <c r="C29" s="307"/>
      <c r="D29" s="307"/>
      <c r="E29" s="307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9"/>
      <c r="S29" s="308"/>
      <c r="T29" s="308"/>
      <c r="U29" s="310"/>
      <c r="V29" s="311"/>
    </row>
    <row r="30" spans="1:22" s="304" customFormat="1" ht="29.25" customHeight="1">
      <c r="A30" s="305"/>
      <c r="B30" s="306"/>
      <c r="C30" s="307"/>
      <c r="D30" s="307"/>
      <c r="E30" s="307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9"/>
      <c r="S30" s="308"/>
      <c r="T30" s="308"/>
      <c r="U30" s="310"/>
      <c r="V30" s="311"/>
    </row>
    <row r="31" spans="1:22" s="304" customFormat="1" ht="29.25" customHeight="1">
      <c r="A31" s="305"/>
      <c r="B31" s="306"/>
      <c r="C31" s="307"/>
      <c r="D31" s="307"/>
      <c r="E31" s="307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9"/>
      <c r="S31" s="308"/>
      <c r="T31" s="308"/>
      <c r="U31" s="310"/>
      <c r="V31" s="311"/>
    </row>
  </sheetData>
  <mergeCells count="18">
    <mergeCell ref="V8:V9"/>
    <mergeCell ref="V11:V12"/>
    <mergeCell ref="A29:B29"/>
    <mergeCell ref="P4:P5"/>
    <mergeCell ref="Q4:Q5"/>
    <mergeCell ref="R4:T4"/>
    <mergeCell ref="U4:U5"/>
    <mergeCell ref="V4:V5"/>
    <mergeCell ref="P1:V1"/>
    <mergeCell ref="P2:V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9055118110236221" bottom="0.74803149606299213" header="0.51181102362204722" footer="0.31496062992125984"/>
  <pageSetup paperSize="9" scale="20" orientation="landscape" verticalDpi="597" r:id="rId1"/>
  <headerFooter>
    <oddHeader>&amp;L &amp;C&amp;36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Załącznik nr 1</vt:lpstr>
      <vt:lpstr>Załącznik nr 2</vt:lpstr>
      <vt:lpstr>'Załącznik nr 1'!Obszar_wydruku</vt:lpstr>
      <vt:lpstr>'Załącznik nr 2'!Obszar_wydruku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2022-03-31T14:34:55Z</cp:lastPrinted>
  <dcterms:created xsi:type="dcterms:W3CDTF">2004-03-15T09:27:32Z</dcterms:created>
  <dcterms:modified xsi:type="dcterms:W3CDTF">2022-03-31T14:35:02Z</dcterms:modified>
</cp:coreProperties>
</file>