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Budżet\2022\Zarządzenie z grudnia 2021-projekt planu na 2022\do publikacji\"/>
    </mc:Choice>
  </mc:AlternateContent>
  <xr:revisionPtr revIDLastSave="0" documentId="8_{B03156A2-618A-4626-B114-418A9036C1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1'!$A$1:$J$23</definedName>
    <definedName name="_xlnm.Print_Area" localSheetId="1">'Załącznik Nr 2'!$A$1:$K$56</definedName>
    <definedName name="_xlnm.Print_Area" localSheetId="2">'Załącznik Nr 3'!$A$1:$V$28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27" l="1"/>
  <c r="U12" i="27"/>
  <c r="U11" i="27"/>
  <c r="U6" i="27"/>
  <c r="U22" i="27" l="1"/>
  <c r="U20" i="27"/>
  <c r="U17" i="27" s="1"/>
  <c r="U9" i="27"/>
  <c r="U16" i="27" l="1"/>
  <c r="U26" i="27" s="1"/>
</calcChain>
</file>

<file path=xl/sharedStrings.xml><?xml version="1.0" encoding="utf-8"?>
<sst xmlns="http://schemas.openxmlformats.org/spreadsheetml/2006/main" count="259" uniqueCount="199">
  <si>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</si>
  <si>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</si>
  <si>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</si>
  <si>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</si>
  <si>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</si>
  <si>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</si>
  <si>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</si>
  <si>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</si>
  <si>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</si>
  <si>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</si>
  <si>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</si>
  <si>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</si>
  <si>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</si>
  <si>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</si>
  <si>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</si>
  <si>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</si>
  <si>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</si>
  <si>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</si>
  <si>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</si>
  <si>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</si>
  <si>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</si>
  <si>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</si>
  <si>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</si>
  <si>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</si>
  <si>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</si>
  <si>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</si>
  <si>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</si>
  <si>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</si>
  <si>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</si>
  <si>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</si>
  <si>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</si>
  <si>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</si>
  <si>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</si>
  <si>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</si>
  <si>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</si>
  <si>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</si>
  <si>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</si>
  <si>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</si>
  <si>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</si>
  <si>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</si>
  <si>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</si>
  <si>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</si>
  <si>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</si>
  <si>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</si>
  <si>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</si>
  <si>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</si>
  <si>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</si>
  <si>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</si>
  <si>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</si>
  <si>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</si>
  <si>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</si>
  <si>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</si>
  <si>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</si>
  <si>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</si>
  <si>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</si>
  <si>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</si>
  <si>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</si>
  <si>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</si>
  <si>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</si>
  <si>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</si>
  <si>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</si>
  <si>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</si>
  <si>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</si>
  <si>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</si>
  <si>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</si>
  <si>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</si>
  <si>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</si>
  <si>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</si>
  <si>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</si>
  <si>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</si>
  <si>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</si>
  <si>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</si>
  <si>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</si>
  <si>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</si>
  <si>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</si>
  <si>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</si>
  <si>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</si>
  <si>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</si>
  <si>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</si>
  <si>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</si>
  <si>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</si>
  <si>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</si>
  <si>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</si>
  <si>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</si>
  <si>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</si>
  <si>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</si>
  <si>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</si>
  <si>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</si>
  <si>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</si>
  <si>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</si>
  <si>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</si>
  <si>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</si>
  <si>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</si>
  <si>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</si>
  <si>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</si>
  <si>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</si>
  <si>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</si>
  <si>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</si>
  <si>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</si>
  <si>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</si>
  <si>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</si>
  <si>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</si>
  <si>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</si>
  <si>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</si>
  <si>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</si>
  <si>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</si>
  <si>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</si>
  <si>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</si>
  <si>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</si>
  <si>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</si>
  <si>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</si>
  <si>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</si>
  <si>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</si>
  <si>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</si>
  <si>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</si>
  <si>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</si>
  <si>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</si>
  <si>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</si>
  <si>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</si>
  <si>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</si>
  <si>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</si>
  <si>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</si>
  <si>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</si>
  <si>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</si>
  <si>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</si>
  <si>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11</t>
  </si>
  <si>
    <t>Planowane zobowiązania                            na                                   01-01-2022 r.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</si>
  <si>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</si>
  <si>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</si>
  <si>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</si>
  <si>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§ 622 inwestycje budowlane</t>
  </si>
  <si>
    <t>Wynagrodzenia 
i pochodne</t>
  </si>
  <si>
    <t xml:space="preserve">Projekt planu kosztów 
na 2022r. </t>
  </si>
  <si>
    <r>
      <t xml:space="preserve">Wydatki rozliczane w ciężar dotacji do uwzględnienia w projekcie planu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</si>
  <si>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</si>
  <si>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2022 r. </t>
  </si>
  <si>
    <t xml:space="preserve">Załącznik Nr 1 do Zarządzenia Nr 1/2022 Kanclerza PAN   </t>
  </si>
  <si>
    <t xml:space="preserve">Warszawa, 4 stycznia 2022 roku                              </t>
  </si>
  <si>
    <t xml:space="preserve">Warszawa, 4 stycznia 2022 roku   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</si>
  <si>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</si>
  <si>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</si>
  <si>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</si>
  <si>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</si>
  <si>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</si>
  <si>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</si>
  <si>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</si>
  <si>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</si>
  <si>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</si>
  <si>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</si>
  <si>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</si>
  <si>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</si>
  <si>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</si>
  <si>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</si>
  <si>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</si>
  <si>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</si>
  <si>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</si>
  <si>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</si>
  <si>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</si>
  <si>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</si>
  <si>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</si>
  <si>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</si>
  <si>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</si>
  <si>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</si>
  <si>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</si>
  <si>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</si>
  <si>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</si>
  <si>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</si>
  <si>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</si>
  <si>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</si>
  <si>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</si>
  <si>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</si>
  <si>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</si>
  <si>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</si>
  <si>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</si>
  <si>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</si>
  <si>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</si>
  <si>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</si>
  <si>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</si>
  <si>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</si>
  <si>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</si>
  <si>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</si>
  <si>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</si>
  <si>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</si>
  <si>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</si>
  <si>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</si>
  <si>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</si>
  <si>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</si>
  <si>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</si>
  <si>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</si>
  <si>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</si>
  <si>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</si>
  <si>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</si>
  <si>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</si>
  <si>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</si>
  <si>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</si>
  <si>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</si>
  <si>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4 stycznia 2022 roku     </t>
  </si>
  <si>
    <t xml:space="preserve">Załącznik Nr 2 do Zarządzenia Nr 1/2022 Kanclerza PAN   </t>
  </si>
  <si>
    <t>Załącznik Nr 3 do Zarządzenia Nr 1/2022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</si>
</sst>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</numFmts>
  <fonts count="63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4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0" borderId="0"/>
    <xf numFmtId="43" fontId="2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39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  <xf numFmtId="165" fontId="13" fillId="0" borderId="0" xfId="0" applyNumberFormat="1" applyFont="1"/>
    <xf numFmtId="165" fontId="0" fillId="0" borderId="0" xfId="0" applyNumberFormat="1"/>
    <xf numFmtId="0" fontId="11" fillId="0" borderId="0" xfId="6"/>
    <xf numFmtId="3" fontId="11" fillId="0" borderId="0" xfId="6" applyNumberFormat="1"/>
    <xf numFmtId="3" fontId="13" fillId="0" borderId="0" xfId="6" applyNumberFormat="1" applyFont="1"/>
    <xf numFmtId="0" fontId="11" fillId="0" borderId="0" xfId="6" applyAlignment="1">
      <alignment horizontal="center"/>
    </xf>
    <xf numFmtId="0" fontId="16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6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2" fillId="0" borderId="0" xfId="6" applyFont="1" applyAlignment="1">
      <alignment vertical="center"/>
    </xf>
    <xf numFmtId="0" fontId="11" fillId="0" borderId="0" xfId="6" applyFont="1" applyAlignment="1">
      <alignment vertical="center"/>
    </xf>
    <xf numFmtId="0" fontId="20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1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6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4" fontId="12" fillId="2" borderId="0" xfId="0" applyNumberFormat="1" applyFont="1" applyFill="1" applyBorder="1" applyAlignment="1">
      <alignment horizontal="right" vertical="center"/>
    </xf>
    <xf numFmtId="165" fontId="12" fillId="2" borderId="0" xfId="0" applyNumberFormat="1" applyFont="1" applyFill="1" applyBorder="1" applyAlignment="1">
      <alignment horizontal="right" vertical="center"/>
    </xf>
    <xf numFmtId="3" fontId="12" fillId="2" borderId="0" xfId="0" applyNumberFormat="1" applyFont="1" applyFill="1" applyBorder="1" applyAlignment="1">
      <alignment vertical="center"/>
    </xf>
    <xf numFmtId="0" fontId="4" fillId="0" borderId="49" xfId="6" applyFont="1" applyBorder="1" applyAlignment="1">
      <alignment horizontal="left" vertical="center" wrapText="1" indent="1"/>
    </xf>
    <xf numFmtId="0" fontId="16" fillId="4" borderId="19" xfId="6" applyFont="1" applyFill="1" applyBorder="1" applyAlignment="1">
      <alignment horizontal="center" vertical="center" wrapText="1"/>
    </xf>
    <xf numFmtId="0" fontId="18" fillId="0" borderId="17" xfId="6" applyFont="1" applyFill="1" applyBorder="1" applyAlignment="1">
      <alignment vertical="center" wrapText="1"/>
    </xf>
    <xf numFmtId="3" fontId="16" fillId="2" borderId="0" xfId="6" applyNumberFormat="1" applyFont="1" applyFill="1" applyBorder="1" applyAlignment="1">
      <alignment horizontal="right" vertical="center" wrapText="1" indent="1"/>
    </xf>
    <xf numFmtId="0" fontId="16" fillId="2" borderId="0" xfId="6" applyFont="1" applyFill="1" applyBorder="1" applyAlignment="1">
      <alignment horizontal="left" vertical="center" wrapText="1" indent="1"/>
    </xf>
    <xf numFmtId="0" fontId="18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6" fillId="5" borderId="16" xfId="6" applyFont="1" applyFill="1" applyBorder="1" applyAlignment="1">
      <alignment horizontal="center" vertical="center"/>
    </xf>
    <xf numFmtId="0" fontId="16" fillId="5" borderId="44" xfId="6" applyFont="1" applyFill="1" applyBorder="1" applyAlignment="1">
      <alignment horizontal="left" vertical="center" wrapText="1" indent="1"/>
    </xf>
    <xf numFmtId="0" fontId="16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12" fillId="0" borderId="0" xfId="6" applyFont="1" applyFill="1" applyAlignment="1">
      <alignment vertical="center"/>
    </xf>
    <xf numFmtId="3" fontId="23" fillId="0" borderId="5" xfId="6" applyNumberFormat="1" applyFont="1" applyFill="1" applyBorder="1" applyAlignment="1">
      <alignment horizontal="right" vertical="center" indent="1"/>
    </xf>
    <xf numFmtId="3" fontId="23" fillId="0" borderId="31" xfId="6" applyNumberFormat="1" applyFont="1" applyFill="1" applyBorder="1" applyAlignment="1">
      <alignment horizontal="right" vertical="center" indent="1"/>
    </xf>
    <xf numFmtId="3" fontId="23" fillId="2" borderId="31" xfId="6" applyNumberFormat="1" applyFont="1" applyFill="1" applyBorder="1" applyAlignment="1">
      <alignment horizontal="right" vertical="center" indent="1"/>
    </xf>
    <xf numFmtId="3" fontId="22" fillId="5" borderId="46" xfId="6" applyNumberFormat="1" applyFont="1" applyFill="1" applyBorder="1" applyAlignment="1">
      <alignment horizontal="right" vertical="center" wrapText="1" indent="1"/>
    </xf>
    <xf numFmtId="3" fontId="22" fillId="5" borderId="45" xfId="6" applyNumberFormat="1" applyFont="1" applyFill="1" applyBorder="1" applyAlignment="1">
      <alignment horizontal="right" vertical="center" wrapText="1" indent="1"/>
    </xf>
    <xf numFmtId="3" fontId="23" fillId="0" borderId="31" xfId="6" applyNumberFormat="1" applyFont="1" applyBorder="1" applyAlignment="1">
      <alignment horizontal="right" vertical="center" indent="1"/>
    </xf>
    <xf numFmtId="3" fontId="23" fillId="0" borderId="37" xfId="6" applyNumberFormat="1" applyFont="1" applyBorder="1" applyAlignment="1">
      <alignment horizontal="right" vertical="center" indent="1"/>
    </xf>
    <xf numFmtId="3" fontId="23" fillId="2" borderId="7" xfId="6" applyNumberFormat="1" applyFont="1" applyFill="1" applyBorder="1" applyAlignment="1">
      <alignment horizontal="right" vertical="center" indent="1"/>
    </xf>
    <xf numFmtId="3" fontId="23" fillId="0" borderId="46" xfId="6" applyNumberFormat="1" applyFont="1" applyBorder="1" applyAlignment="1">
      <alignment horizontal="right" vertical="center" indent="1"/>
    </xf>
    <xf numFmtId="3" fontId="22" fillId="6" borderId="9" xfId="6" applyNumberFormat="1" applyFont="1" applyFill="1" applyBorder="1" applyAlignment="1">
      <alignment horizontal="right" vertical="center" indent="1"/>
    </xf>
    <xf numFmtId="3" fontId="23" fillId="2" borderId="33" xfId="6" applyNumberFormat="1" applyFont="1" applyFill="1" applyBorder="1" applyAlignment="1">
      <alignment horizontal="right" vertical="center" indent="1"/>
    </xf>
    <xf numFmtId="3" fontId="23" fillId="0" borderId="33" xfId="6" applyNumberFormat="1" applyFont="1" applyBorder="1" applyAlignment="1">
      <alignment horizontal="right" vertical="center" indent="1"/>
    </xf>
    <xf numFmtId="3" fontId="23" fillId="0" borderId="39" xfId="6" applyNumberFormat="1" applyFont="1" applyBorder="1" applyAlignment="1">
      <alignment horizontal="right" vertical="center" indent="1"/>
    </xf>
    <xf numFmtId="3" fontId="22" fillId="5" borderId="8" xfId="6" applyNumberFormat="1" applyFont="1" applyFill="1" applyBorder="1" applyAlignment="1">
      <alignment horizontal="right" vertical="center" indent="1"/>
    </xf>
    <xf numFmtId="3" fontId="22" fillId="5" borderId="12" xfId="6" applyNumberFormat="1" applyFont="1" applyFill="1" applyBorder="1" applyAlignment="1">
      <alignment horizontal="right" vertical="center" indent="1"/>
    </xf>
    <xf numFmtId="3" fontId="22" fillId="5" borderId="9" xfId="6" applyNumberFormat="1" applyFont="1" applyFill="1" applyBorder="1" applyAlignment="1">
      <alignment horizontal="right" vertical="center" indent="1"/>
    </xf>
    <xf numFmtId="3" fontId="22" fillId="5" borderId="13" xfId="6" applyNumberFormat="1" applyFont="1" applyFill="1" applyBorder="1" applyAlignment="1">
      <alignment horizontal="right" vertical="center" indent="1"/>
    </xf>
    <xf numFmtId="3" fontId="23" fillId="0" borderId="7" xfId="6" applyNumberFormat="1" applyFont="1" applyFill="1" applyBorder="1" applyAlignment="1">
      <alignment horizontal="right" vertical="center" indent="1"/>
    </xf>
    <xf numFmtId="3" fontId="23" fillId="2" borderId="23" xfId="6" applyNumberFormat="1" applyFont="1" applyFill="1" applyBorder="1" applyAlignment="1">
      <alignment horizontal="right" vertical="center" indent="1"/>
    </xf>
    <xf numFmtId="3" fontId="22" fillId="4" borderId="9" xfId="6" applyNumberFormat="1" applyFont="1" applyFill="1" applyBorder="1" applyAlignment="1">
      <alignment horizontal="right" vertical="center" wrapText="1" indent="1"/>
    </xf>
    <xf numFmtId="3" fontId="22" fillId="4" borderId="13" xfId="6" applyNumberFormat="1" applyFont="1" applyFill="1" applyBorder="1" applyAlignment="1">
      <alignment horizontal="right" vertical="center" wrapText="1" indent="1"/>
    </xf>
    <xf numFmtId="3" fontId="23" fillId="0" borderId="38" xfId="6" applyNumberFormat="1" applyFont="1" applyFill="1" applyBorder="1" applyAlignment="1">
      <alignment horizontal="right" vertical="center" indent="1"/>
    </xf>
    <xf numFmtId="3" fontId="23" fillId="0" borderId="28" xfId="6" applyNumberFormat="1" applyFont="1" applyFill="1" applyBorder="1" applyAlignment="1">
      <alignment horizontal="right" vertical="center" indent="1"/>
    </xf>
    <xf numFmtId="3" fontId="23" fillId="0" borderId="37" xfId="6" applyNumberFormat="1" applyFont="1" applyFill="1" applyBorder="1" applyAlignment="1">
      <alignment horizontal="right" vertical="center" indent="1"/>
    </xf>
    <xf numFmtId="3" fontId="23" fillId="0" borderId="32" xfId="6" applyNumberFormat="1" applyFont="1" applyFill="1" applyBorder="1" applyAlignment="1">
      <alignment horizontal="right" vertical="center" indent="1"/>
    </xf>
    <xf numFmtId="3" fontId="23" fillId="2" borderId="8" xfId="6" applyNumberFormat="1" applyFont="1" applyFill="1" applyBorder="1" applyAlignment="1">
      <alignment horizontal="right" vertical="center" indent="1"/>
    </xf>
    <xf numFmtId="3" fontId="23" fillId="2" borderId="12" xfId="6" applyNumberFormat="1" applyFont="1" applyFill="1" applyBorder="1" applyAlignment="1">
      <alignment horizontal="right" vertical="center" indent="1"/>
    </xf>
    <xf numFmtId="3" fontId="23" fillId="2" borderId="37" xfId="6" applyNumberFormat="1" applyFont="1" applyFill="1" applyBorder="1" applyAlignment="1">
      <alignment horizontal="right" vertical="center" indent="1"/>
    </xf>
    <xf numFmtId="3" fontId="23" fillId="2" borderId="32" xfId="6" applyNumberFormat="1" applyFont="1" applyFill="1" applyBorder="1" applyAlignment="1">
      <alignment horizontal="right" vertical="center" indent="1"/>
    </xf>
    <xf numFmtId="3" fontId="23" fillId="0" borderId="35" xfId="6" applyNumberFormat="1" applyFont="1" applyFill="1" applyBorder="1" applyAlignment="1">
      <alignment horizontal="right" vertical="center" indent="1"/>
    </xf>
    <xf numFmtId="3" fontId="23" fillId="0" borderId="29" xfId="6" applyNumberFormat="1" applyFont="1" applyFill="1" applyBorder="1" applyAlignment="1">
      <alignment horizontal="right" vertical="center" indent="1"/>
    </xf>
    <xf numFmtId="3" fontId="23" fillId="0" borderId="36" xfId="6" applyNumberFormat="1" applyFont="1" applyFill="1" applyBorder="1" applyAlignment="1">
      <alignment horizontal="right" vertical="center" indent="1"/>
    </xf>
    <xf numFmtId="3" fontId="23" fillId="0" borderId="8" xfId="6" applyNumberFormat="1" applyFont="1" applyFill="1" applyBorder="1" applyAlignment="1">
      <alignment horizontal="right" vertical="center" indent="1"/>
    </xf>
    <xf numFmtId="3" fontId="23" fillId="0" borderId="46" xfId="6" applyNumberFormat="1" applyFont="1" applyFill="1" applyBorder="1" applyAlignment="1">
      <alignment horizontal="right" vertical="center" indent="1"/>
    </xf>
    <xf numFmtId="3" fontId="23" fillId="0" borderId="45" xfId="6" applyNumberFormat="1" applyFont="1" applyFill="1" applyBorder="1" applyAlignment="1">
      <alignment horizontal="right" vertical="center" indent="1"/>
    </xf>
    <xf numFmtId="3" fontId="23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3" fillId="0" borderId="42" xfId="6" applyNumberFormat="1" applyFont="1" applyFill="1" applyBorder="1" applyAlignment="1">
      <alignment horizontal="right" vertical="center" indent="1"/>
    </xf>
    <xf numFmtId="3" fontId="16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3" fillId="0" borderId="9" xfId="6" applyNumberFormat="1" applyFont="1" applyFill="1" applyBorder="1" applyAlignment="1">
      <alignment horizontal="right" vertical="center" indent="1"/>
    </xf>
    <xf numFmtId="3" fontId="23" fillId="0" borderId="13" xfId="6" applyNumberFormat="1" applyFont="1" applyFill="1" applyBorder="1" applyAlignment="1">
      <alignment horizontal="right" vertical="center" indent="1"/>
    </xf>
    <xf numFmtId="3" fontId="23" fillId="0" borderId="58" xfId="6" applyNumberFormat="1" applyFont="1" applyFill="1" applyBorder="1" applyAlignment="1">
      <alignment horizontal="right" vertical="center" indent="1"/>
    </xf>
    <xf numFmtId="3" fontId="7" fillId="0" borderId="41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/>
    </xf>
    <xf numFmtId="0" fontId="16" fillId="5" borderId="3" xfId="0" quotePrefix="1" applyFont="1" applyFill="1" applyBorder="1" applyAlignment="1">
      <alignment horizontal="center" vertical="center"/>
    </xf>
    <xf numFmtId="3" fontId="16" fillId="5" borderId="3" xfId="0" applyNumberFormat="1" applyFont="1" applyFill="1" applyBorder="1" applyAlignment="1">
      <alignment horizontal="left" vertical="center" wrapText="1" indent="1"/>
    </xf>
    <xf numFmtId="3" fontId="18" fillId="0" borderId="63" xfId="0" applyNumberFormat="1" applyFont="1" applyBorder="1" applyAlignment="1">
      <alignment horizontal="center" vertical="center" wrapText="1"/>
    </xf>
    <xf numFmtId="3" fontId="16" fillId="0" borderId="22" xfId="0" applyNumberFormat="1" applyFont="1" applyFill="1" applyBorder="1" applyAlignment="1">
      <alignment horizontal="center" vertical="center" wrapText="1"/>
    </xf>
    <xf numFmtId="0" fontId="16" fillId="7" borderId="19" xfId="0" quotePrefix="1" applyFont="1" applyFill="1" applyBorder="1" applyAlignment="1">
      <alignment horizontal="center" vertical="center"/>
    </xf>
    <xf numFmtId="3" fontId="16" fillId="7" borderId="26" xfId="0" applyNumberFormat="1" applyFont="1" applyFill="1" applyBorder="1" applyAlignment="1">
      <alignment horizontal="center" vertical="center" wrapText="1"/>
    </xf>
    <xf numFmtId="3" fontId="16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3" fillId="0" borderId="12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18" fillId="10" borderId="3" xfId="0" quotePrefix="1" applyFont="1" applyFill="1" applyBorder="1" applyAlignment="1">
      <alignment horizontal="center" vertical="center"/>
    </xf>
    <xf numFmtId="3" fontId="18" fillId="10" borderId="3" xfId="0" applyNumberFormat="1" applyFont="1" applyFill="1" applyBorder="1" applyAlignment="1">
      <alignment horizontal="left" vertical="center" wrapText="1" indent="1"/>
    </xf>
    <xf numFmtId="0" fontId="18" fillId="10" borderId="3" xfId="0" applyFont="1" applyFill="1" applyBorder="1" applyAlignment="1">
      <alignment horizontal="left" vertical="center" indent="1"/>
    </xf>
    <xf numFmtId="0" fontId="18" fillId="10" borderId="19" xfId="0" applyFont="1" applyFill="1" applyBorder="1" applyAlignment="1">
      <alignment horizontal="center" vertical="center"/>
    </xf>
    <xf numFmtId="49" fontId="18" fillId="10" borderId="1" xfId="0" applyNumberFormat="1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left" vertical="center" wrapText="1" indent="1"/>
    </xf>
    <xf numFmtId="0" fontId="18" fillId="0" borderId="19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 wrapText="1" indent="1"/>
    </xf>
    <xf numFmtId="3" fontId="24" fillId="5" borderId="8" xfId="0" applyNumberFormat="1" applyFont="1" applyFill="1" applyBorder="1" applyAlignment="1">
      <alignment horizontal="right" vertical="center" indent="1"/>
    </xf>
    <xf numFmtId="3" fontId="24" fillId="5" borderId="12" xfId="0" applyNumberFormat="1" applyFont="1" applyFill="1" applyBorder="1" applyAlignment="1">
      <alignment horizontal="right" vertical="center" indent="1"/>
    </xf>
    <xf numFmtId="3" fontId="25" fillId="0" borderId="8" xfId="0" applyNumberFormat="1" applyFont="1" applyFill="1" applyBorder="1" applyAlignment="1">
      <alignment horizontal="right" vertical="center" indent="1"/>
    </xf>
    <xf numFmtId="3" fontId="25" fillId="0" borderId="12" xfId="0" applyNumberFormat="1" applyFont="1" applyFill="1" applyBorder="1" applyAlignment="1">
      <alignment horizontal="right" vertical="center" indent="1"/>
    </xf>
    <xf numFmtId="3" fontId="24" fillId="3" borderId="18" xfId="0" applyNumberFormat="1" applyFont="1" applyFill="1" applyBorder="1" applyAlignment="1">
      <alignment horizontal="right" vertical="center" indent="1"/>
    </xf>
    <xf numFmtId="3" fontId="24" fillId="3" borderId="9" xfId="0" applyNumberFormat="1" applyFont="1" applyFill="1" applyBorder="1" applyAlignment="1">
      <alignment horizontal="right" vertical="center" indent="1"/>
    </xf>
    <xf numFmtId="3" fontId="23" fillId="0" borderId="5" xfId="6" applyNumberFormat="1" applyFont="1" applyBorder="1" applyAlignment="1">
      <alignment horizontal="right" vertical="center" indent="1"/>
    </xf>
    <xf numFmtId="3" fontId="23" fillId="2" borderId="5" xfId="6" applyNumberFormat="1" applyFont="1" applyFill="1" applyBorder="1" applyAlignment="1">
      <alignment horizontal="right" vertical="center" indent="1"/>
    </xf>
    <xf numFmtId="3" fontId="23" fillId="2" borderId="38" xfId="6" applyNumberFormat="1" applyFont="1" applyFill="1" applyBorder="1" applyAlignment="1">
      <alignment horizontal="right" vertical="center" indent="1"/>
    </xf>
    <xf numFmtId="4" fontId="24" fillId="5" borderId="8" xfId="0" applyNumberFormat="1" applyFont="1" applyFill="1" applyBorder="1" applyAlignment="1">
      <alignment horizontal="right" vertical="center" indent="1"/>
    </xf>
    <xf numFmtId="4" fontId="25" fillId="0" borderId="8" xfId="0" applyNumberFormat="1" applyFont="1" applyFill="1" applyBorder="1" applyAlignment="1">
      <alignment horizontal="right" vertical="center" indent="1"/>
    </xf>
    <xf numFmtId="4" fontId="24" fillId="3" borderId="18" xfId="0" applyNumberFormat="1" applyFont="1" applyFill="1" applyBorder="1" applyAlignment="1">
      <alignment horizontal="right" vertical="center" indent="1"/>
    </xf>
    <xf numFmtId="4" fontId="22" fillId="5" borderId="45" xfId="6" applyNumberFormat="1" applyFont="1" applyFill="1" applyBorder="1" applyAlignment="1">
      <alignment horizontal="right" vertical="center" wrapText="1" indent="1"/>
    </xf>
    <xf numFmtId="4" fontId="23" fillId="0" borderId="13" xfId="6" applyNumberFormat="1" applyFont="1" applyFill="1" applyBorder="1" applyAlignment="1">
      <alignment horizontal="right" vertical="center" indent="1"/>
    </xf>
    <xf numFmtId="4" fontId="23" fillId="0" borderId="0" xfId="6" applyNumberFormat="1" applyFont="1" applyFill="1" applyBorder="1" applyAlignment="1">
      <alignment horizontal="right" vertical="center" indent="1"/>
    </xf>
    <xf numFmtId="4" fontId="23" fillId="0" borderId="20" xfId="6" applyNumberFormat="1" applyFont="1" applyFill="1" applyBorder="1" applyAlignment="1">
      <alignment horizontal="right" vertical="center" indent="1"/>
    </xf>
    <xf numFmtId="4" fontId="22" fillId="5" borderId="53" xfId="6" applyNumberFormat="1" applyFont="1" applyFill="1" applyBorder="1" applyAlignment="1">
      <alignment horizontal="right" vertical="center" indent="1"/>
    </xf>
    <xf numFmtId="4" fontId="23" fillId="0" borderId="37" xfId="6" applyNumberFormat="1" applyFont="1" applyBorder="1" applyAlignment="1">
      <alignment horizontal="right" vertical="center" indent="1"/>
    </xf>
    <xf numFmtId="4" fontId="22" fillId="6" borderId="20" xfId="6" applyNumberFormat="1" applyFont="1" applyFill="1" applyBorder="1" applyAlignment="1">
      <alignment horizontal="right" vertical="center" indent="1"/>
    </xf>
    <xf numFmtId="4" fontId="23" fillId="0" borderId="61" xfId="6" applyNumberFormat="1" applyFont="1" applyFill="1" applyBorder="1" applyAlignment="1">
      <alignment horizontal="right" vertical="center" indent="1"/>
    </xf>
    <xf numFmtId="4" fontId="23" fillId="0" borderId="50" xfId="6" applyNumberFormat="1" applyFont="1" applyFill="1" applyBorder="1" applyAlignment="1">
      <alignment horizontal="right" vertical="center" indent="1"/>
    </xf>
    <xf numFmtId="4" fontId="23" fillId="0" borderId="56" xfId="6" applyNumberFormat="1" applyFont="1" applyFill="1" applyBorder="1" applyAlignment="1">
      <alignment horizontal="right" vertical="center" indent="1"/>
    </xf>
    <xf numFmtId="4" fontId="22" fillId="5" borderId="20" xfId="6" applyNumberFormat="1" applyFont="1" applyFill="1" applyBorder="1" applyAlignment="1">
      <alignment horizontal="right" vertical="center" indent="1"/>
    </xf>
    <xf numFmtId="4" fontId="23" fillId="2" borderId="53" xfId="6" applyNumberFormat="1" applyFont="1" applyFill="1" applyBorder="1" applyAlignment="1">
      <alignment horizontal="right" vertical="center" indent="1"/>
    </xf>
    <xf numFmtId="4" fontId="23" fillId="2" borderId="61" xfId="6" applyNumberFormat="1" applyFont="1" applyFill="1" applyBorder="1" applyAlignment="1">
      <alignment horizontal="right" vertical="center" indent="1"/>
    </xf>
    <xf numFmtId="4" fontId="23" fillId="2" borderId="50" xfId="6" applyNumberFormat="1" applyFont="1" applyFill="1" applyBorder="1" applyAlignment="1">
      <alignment horizontal="right" vertical="center" indent="1"/>
    </xf>
    <xf numFmtId="4" fontId="23" fillId="2" borderId="0" xfId="6" applyNumberFormat="1" applyFont="1" applyFill="1" applyBorder="1" applyAlignment="1">
      <alignment horizontal="right" vertical="center" indent="1"/>
    </xf>
    <xf numFmtId="4" fontId="22" fillId="4" borderId="20" xfId="6" applyNumberFormat="1" applyFont="1" applyFill="1" applyBorder="1" applyAlignment="1">
      <alignment horizontal="right" vertical="center" wrapText="1" indent="1"/>
    </xf>
    <xf numFmtId="4" fontId="23" fillId="0" borderId="53" xfId="6" applyNumberFormat="1" applyFont="1" applyFill="1" applyBorder="1" applyAlignment="1">
      <alignment horizontal="right" vertical="center" indent="1"/>
    </xf>
    <xf numFmtId="3" fontId="25" fillId="0" borderId="9" xfId="0" applyNumberFormat="1" applyFont="1" applyFill="1" applyBorder="1" applyAlignment="1">
      <alignment horizontal="right" vertical="center" indent="1"/>
    </xf>
    <xf numFmtId="3" fontId="25" fillId="0" borderId="65" xfId="0" applyNumberFormat="1" applyFont="1" applyFill="1" applyBorder="1" applyAlignment="1">
      <alignment horizontal="right" vertical="center" indent="1"/>
    </xf>
    <xf numFmtId="4" fontId="25" fillId="0" borderId="4" xfId="0" applyNumberFormat="1" applyFont="1" applyFill="1" applyBorder="1" applyAlignment="1">
      <alignment horizontal="right" vertical="center" indent="1"/>
    </xf>
    <xf numFmtId="3" fontId="25" fillId="0" borderId="4" xfId="0" applyNumberFormat="1" applyFont="1" applyFill="1" applyBorder="1" applyAlignment="1">
      <alignment horizontal="right" vertical="center" indent="1"/>
    </xf>
    <xf numFmtId="4" fontId="23" fillId="0" borderId="11" xfId="6" applyNumberFormat="1" applyFont="1" applyFill="1" applyBorder="1" applyAlignment="1">
      <alignment horizontal="right" vertical="center" indent="1"/>
    </xf>
    <xf numFmtId="3" fontId="23" fillId="0" borderId="30" xfId="6" applyNumberFormat="1" applyFont="1" applyFill="1" applyBorder="1" applyAlignment="1">
      <alignment horizontal="right" vertical="center" indent="1"/>
    </xf>
    <xf numFmtId="4" fontId="24" fillId="7" borderId="9" xfId="0" applyNumberFormat="1" applyFont="1" applyFill="1" applyBorder="1" applyAlignment="1">
      <alignment horizontal="right" vertical="center" indent="1"/>
    </xf>
    <xf numFmtId="3" fontId="24" fillId="7" borderId="9" xfId="0" applyNumberFormat="1" applyFont="1" applyFill="1" applyBorder="1" applyAlignment="1">
      <alignment horizontal="right" vertical="center" indent="1"/>
    </xf>
    <xf numFmtId="3" fontId="24" fillId="7" borderId="13" xfId="0" applyNumberFormat="1" applyFont="1" applyFill="1" applyBorder="1" applyAlignment="1">
      <alignment horizontal="right" vertical="center" indent="1"/>
    </xf>
    <xf numFmtId="3" fontId="16" fillId="7" borderId="19" xfId="0" applyNumberFormat="1" applyFont="1" applyFill="1" applyBorder="1" applyAlignment="1">
      <alignment horizontal="left" vertical="center" wrapText="1" indent="1"/>
    </xf>
    <xf numFmtId="4" fontId="22" fillId="7" borderId="53" xfId="6" applyNumberFormat="1" applyFont="1" applyFill="1" applyBorder="1" applyAlignment="1">
      <alignment horizontal="right" vertical="center" indent="1"/>
    </xf>
    <xf numFmtId="3" fontId="22" fillId="7" borderId="8" xfId="6" applyNumberFormat="1" applyFont="1" applyFill="1" applyBorder="1" applyAlignment="1">
      <alignment horizontal="right" vertical="center" indent="1"/>
    </xf>
    <xf numFmtId="3" fontId="22" fillId="7" borderId="9" xfId="6" applyNumberFormat="1" applyFont="1" applyFill="1" applyBorder="1" applyAlignment="1">
      <alignment horizontal="right" vertical="center" indent="1"/>
    </xf>
    <xf numFmtId="0" fontId="16" fillId="7" borderId="44" xfId="6" applyFont="1" applyFill="1" applyBorder="1" applyAlignment="1">
      <alignment horizontal="left" vertical="center" indent="1"/>
    </xf>
    <xf numFmtId="0" fontId="12" fillId="7" borderId="54" xfId="6" applyFont="1" applyFill="1" applyBorder="1" applyAlignment="1">
      <alignment horizontal="left" vertical="center" wrapText="1" indent="1"/>
    </xf>
    <xf numFmtId="0" fontId="18" fillId="0" borderId="3" xfId="0" quotePrefix="1" applyFont="1" applyFill="1" applyBorder="1" applyAlignment="1">
      <alignment horizontal="center" vertical="center"/>
    </xf>
    <xf numFmtId="3" fontId="18" fillId="0" borderId="3" xfId="0" applyNumberFormat="1" applyFont="1" applyFill="1" applyBorder="1" applyAlignment="1">
      <alignment horizontal="left" vertical="center" indent="1"/>
    </xf>
    <xf numFmtId="3" fontId="18" fillId="0" borderId="3" xfId="0" applyNumberFormat="1" applyFont="1" applyFill="1" applyBorder="1" applyAlignment="1">
      <alignment horizontal="left" vertical="center" wrapText="1" indent="1"/>
    </xf>
    <xf numFmtId="0" fontId="18" fillId="0" borderId="3" xfId="0" applyFont="1" applyFill="1" applyBorder="1" applyAlignment="1">
      <alignment horizontal="left" vertical="center" indent="1"/>
    </xf>
    <xf numFmtId="168" fontId="18" fillId="0" borderId="17" xfId="7" applyNumberFormat="1" applyFont="1" applyFill="1" applyBorder="1" applyAlignment="1">
      <alignment vertical="center" wrapText="1"/>
    </xf>
    <xf numFmtId="3" fontId="23" fillId="0" borderId="65" xfId="6" applyNumberFormat="1" applyFont="1" applyFill="1" applyBorder="1" applyAlignment="1">
      <alignment horizontal="right" vertical="center" indent="1"/>
    </xf>
    <xf numFmtId="3" fontId="8" fillId="0" borderId="23" xfId="6" applyNumberFormat="1" applyFont="1" applyFill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Fill="1" applyBorder="1" applyAlignment="1">
      <alignment horizontal="left" vertical="center" wrapText="1" indent="1"/>
    </xf>
    <xf numFmtId="0" fontId="4" fillId="0" borderId="55" xfId="6" applyFont="1" applyFill="1" applyBorder="1" applyAlignment="1">
      <alignment horizontal="left" vertical="center" wrapText="1" indent="1"/>
    </xf>
    <xf numFmtId="0" fontId="7" fillId="0" borderId="55" xfId="6" applyFont="1" applyFill="1" applyBorder="1" applyAlignment="1">
      <alignment horizontal="left" vertical="center" wrapText="1" indent="1"/>
    </xf>
    <xf numFmtId="3" fontId="21" fillId="0" borderId="0" xfId="6" applyNumberFormat="1" applyFont="1" applyFill="1" applyAlignment="1">
      <alignment horizontal="right"/>
    </xf>
    <xf numFmtId="0" fontId="16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4" xfId="0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4" fillId="0" borderId="53" xfId="6" applyFont="1" applyFill="1" applyBorder="1" applyAlignment="1">
      <alignment horizontal="left" vertical="center"/>
    </xf>
    <xf numFmtId="3" fontId="4" fillId="0" borderId="4" xfId="6" applyNumberFormat="1" applyFont="1" applyFill="1" applyBorder="1" applyAlignment="1">
      <alignment horizontal="center" vertical="center" wrapText="1"/>
    </xf>
    <xf numFmtId="3" fontId="4" fillId="0" borderId="7" xfId="6" applyNumberFormat="1" applyFont="1" applyFill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6" fillId="0" borderId="24" xfId="6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3" fontId="16" fillId="0" borderId="10" xfId="0" applyNumberFormat="1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 wrapText="1"/>
    </xf>
    <xf numFmtId="3" fontId="16" fillId="0" borderId="42" xfId="0" applyNumberFormat="1" applyFont="1" applyBorder="1" applyAlignment="1">
      <alignment horizontal="center" vertical="center" wrapText="1"/>
    </xf>
    <xf numFmtId="3" fontId="16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6" fillId="4" borderId="43" xfId="6" applyFont="1" applyFill="1" applyBorder="1" applyAlignment="1">
      <alignment horizontal="center" vertical="center" wrapText="1"/>
    </xf>
    <xf numFmtId="0" fontId="16" fillId="4" borderId="18" xfId="6" applyFont="1" applyFill="1" applyBorder="1" applyAlignment="1">
      <alignment horizontal="center" vertical="center" wrapText="1"/>
    </xf>
    <xf numFmtId="3" fontId="16" fillId="0" borderId="1" xfId="6" applyNumberFormat="1" applyFont="1" applyFill="1" applyBorder="1" applyAlignment="1">
      <alignment horizontal="center" vertical="center"/>
    </xf>
    <xf numFmtId="3" fontId="16" fillId="0" borderId="2" xfId="6" applyNumberFormat="1" applyFont="1" applyFill="1" applyBorder="1" applyAlignment="1">
      <alignment horizontal="center" vertical="center"/>
    </xf>
    <xf numFmtId="3" fontId="16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5" fillId="0" borderId="62" xfId="6" applyFont="1" applyBorder="1" applyAlignment="1">
      <alignment horizontal="center" vertical="center" wrapText="1"/>
    </xf>
    <xf numFmtId="0" fontId="15" fillId="0" borderId="47" xfId="6" applyFont="1" applyBorder="1" applyAlignment="1">
      <alignment horizontal="center" vertical="center" wrapText="1"/>
    </xf>
    <xf numFmtId="3" fontId="4" fillId="0" borderId="11" xfId="6" applyNumberFormat="1" applyFont="1" applyFill="1" applyBorder="1" applyAlignment="1">
      <alignment horizontal="center" vertical="center" wrapText="1"/>
    </xf>
    <xf numFmtId="3" fontId="4" fillId="0" borderId="23" xfId="6" applyNumberFormat="1" applyFont="1" applyFill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Fill="1" applyBorder="1" applyAlignment="1">
      <alignment horizontal="center" vertical="center" wrapText="1"/>
    </xf>
    <xf numFmtId="0" fontId="4" fillId="0" borderId="7" xfId="6" applyFont="1" applyFill="1" applyBorder="1" applyAlignment="1">
      <alignment horizontal="center" vertical="center" wrapText="1"/>
    </xf>
    <xf numFmtId="3" fontId="21" fillId="0" borderId="0" xfId="6" applyNumberFormat="1" applyFont="1" applyAlignment="1">
      <alignment horizontal="right"/>
    </xf>
    <xf numFmtId="0" fontId="1" fillId="0" borderId="0" xfId="8" applyAlignment="1">
      <alignment horizontal="center"/>
    </xf>
    <xf numFmtId="0" fontId="1" fillId="0" borderId="0" xfId="8"/>
    <xf numFmtId="0" fontId="28" fillId="0" borderId="0" xfId="8" applyFont="1"/>
    <xf numFmtId="0" fontId="29" fillId="0" borderId="0" xfId="8" applyFont="1"/>
    <xf numFmtId="0" fontId="30" fillId="0" borderId="0" xfId="8" applyFont="1" applyAlignment="1">
      <alignment horizontal="right"/>
    </xf>
    <xf numFmtId="0" fontId="31" fillId="0" borderId="0" xfId="8" applyFont="1"/>
    <xf numFmtId="0" fontId="32" fillId="0" borderId="62" xfId="8" applyFont="1" applyBorder="1" applyAlignment="1">
      <alignment horizontal="center" vertical="center" wrapText="1"/>
    </xf>
    <xf numFmtId="0" fontId="32" fillId="0" borderId="4" xfId="8" applyFont="1" applyBorder="1" applyAlignment="1">
      <alignment horizontal="center" vertical="center" wrapText="1"/>
    </xf>
    <xf numFmtId="0" fontId="32" fillId="0" borderId="8" xfId="8" applyFont="1" applyBorder="1" applyAlignment="1">
      <alignment horizontal="center" vertical="center"/>
    </xf>
    <xf numFmtId="0" fontId="33" fillId="0" borderId="12" xfId="8" applyFont="1" applyBorder="1" applyAlignment="1">
      <alignment horizontal="center" vertical="center" wrapText="1"/>
    </xf>
    <xf numFmtId="0" fontId="32" fillId="0" borderId="53" xfId="8" applyFont="1" applyBorder="1" applyAlignment="1">
      <alignment horizontal="left" vertical="center" wrapText="1"/>
    </xf>
    <xf numFmtId="0" fontId="32" fillId="0" borderId="66" xfId="8" applyFont="1" applyBorder="1" applyAlignment="1">
      <alignment horizontal="left" vertical="center" wrapText="1"/>
    </xf>
    <xf numFmtId="0" fontId="33" fillId="0" borderId="4" xfId="8" applyFont="1" applyBorder="1" applyAlignment="1">
      <alignment horizontal="center" vertical="center" wrapText="1"/>
    </xf>
    <xf numFmtId="0" fontId="34" fillId="0" borderId="53" xfId="8" applyFont="1" applyBorder="1" applyAlignment="1">
      <alignment horizontal="left" vertical="center" wrapText="1"/>
    </xf>
    <xf numFmtId="0" fontId="34" fillId="0" borderId="66" xfId="8" applyFont="1" applyBorder="1" applyAlignment="1">
      <alignment horizontal="left" vertical="center" wrapText="1"/>
    </xf>
    <xf numFmtId="0" fontId="35" fillId="0" borderId="8" xfId="8" applyFont="1" applyBorder="1" applyAlignment="1">
      <alignment horizontal="center" vertical="center" wrapText="1"/>
    </xf>
    <xf numFmtId="0" fontId="35" fillId="0" borderId="4" xfId="8" applyFont="1" applyBorder="1" applyAlignment="1">
      <alignment horizontal="center" vertical="center" wrapText="1"/>
    </xf>
    <xf numFmtId="0" fontId="32" fillId="2" borderId="8" xfId="8" applyFont="1" applyFill="1" applyBorder="1" applyAlignment="1">
      <alignment horizontal="center" vertical="center" wrapText="1"/>
    </xf>
    <xf numFmtId="0" fontId="35" fillId="4" borderId="12" xfId="8" applyFont="1" applyFill="1" applyBorder="1" applyAlignment="1">
      <alignment horizontal="center" vertical="center" wrapText="1"/>
    </xf>
    <xf numFmtId="0" fontId="35" fillId="2" borderId="67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2" fillId="0" borderId="47" xfId="8" applyFont="1" applyBorder="1" applyAlignment="1">
      <alignment horizontal="center" vertical="center" wrapText="1"/>
    </xf>
    <xf numFmtId="0" fontId="32" fillId="0" borderId="7" xfId="8" applyFont="1" applyBorder="1" applyAlignment="1">
      <alignment horizontal="center" vertical="center" wrapText="1"/>
    </xf>
    <xf numFmtId="0" fontId="32" fillId="0" borderId="35" xfId="8" applyFont="1" applyBorder="1" applyAlignment="1">
      <alignment horizontal="center" vertical="center" wrapText="1"/>
    </xf>
    <xf numFmtId="0" fontId="33" fillId="0" borderId="39" xfId="8" applyFont="1" applyBorder="1" applyAlignment="1">
      <alignment horizontal="center" vertical="center" wrapText="1"/>
    </xf>
    <xf numFmtId="0" fontId="32" fillId="0" borderId="33" xfId="8" applyFont="1" applyBorder="1" applyAlignment="1">
      <alignment horizontal="center" vertical="center" wrapText="1"/>
    </xf>
    <xf numFmtId="0" fontId="33" fillId="0" borderId="7" xfId="8" applyFont="1" applyBorder="1" applyAlignment="1">
      <alignment horizontal="center" vertical="center" wrapText="1"/>
    </xf>
    <xf numFmtId="0" fontId="34" fillId="0" borderId="33" xfId="8" applyFont="1" applyBorder="1" applyAlignment="1">
      <alignment horizontal="center" vertical="center" wrapText="1"/>
    </xf>
    <xf numFmtId="0" fontId="34" fillId="0" borderId="35" xfId="8" applyFont="1" applyBorder="1" applyAlignment="1">
      <alignment horizontal="center" vertical="center" wrapText="1"/>
    </xf>
    <xf numFmtId="0" fontId="36" fillId="0" borderId="35" xfId="8" applyFont="1" applyBorder="1" applyAlignment="1">
      <alignment horizontal="center" vertical="center" wrapText="1"/>
    </xf>
    <xf numFmtId="0" fontId="35" fillId="0" borderId="35" xfId="8" applyFont="1" applyBorder="1" applyAlignment="1">
      <alignment horizontal="center" vertical="center" wrapText="1"/>
    </xf>
    <xf numFmtId="0" fontId="35" fillId="0" borderId="7" xfId="8" applyFont="1" applyBorder="1" applyAlignment="1">
      <alignment horizontal="center" vertical="center" wrapText="1"/>
    </xf>
    <xf numFmtId="0" fontId="35" fillId="4" borderId="29" xfId="8" applyFont="1" applyFill="1" applyBorder="1" applyAlignment="1">
      <alignment horizontal="center" vertical="center" wrapText="1"/>
    </xf>
    <xf numFmtId="0" fontId="35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38" fillId="4" borderId="13" xfId="8" applyNumberFormat="1" applyFont="1" applyFill="1" applyBorder="1" applyAlignment="1">
      <alignment vertical="center"/>
    </xf>
    <xf numFmtId="3" fontId="39" fillId="2" borderId="58" xfId="8" applyNumberFormat="1" applyFont="1" applyFill="1" applyBorder="1" applyAlignment="1">
      <alignment vertical="center"/>
    </xf>
    <xf numFmtId="0" fontId="40" fillId="0" borderId="0" xfId="8" applyFont="1" applyAlignment="1">
      <alignment vertical="center"/>
    </xf>
    <xf numFmtId="0" fontId="41" fillId="0" borderId="51" xfId="8" quotePrefix="1" applyFont="1" applyBorder="1" applyAlignment="1">
      <alignment horizontal="center" vertical="center"/>
    </xf>
    <xf numFmtId="0" fontId="41" fillId="0" borderId="31" xfId="8" applyFont="1" applyBorder="1" applyAlignment="1">
      <alignment vertical="center"/>
    </xf>
    <xf numFmtId="3" fontId="43" fillId="0" borderId="5" xfId="8" applyNumberFormat="1" applyFont="1" applyBorder="1" applyAlignment="1">
      <alignment vertical="center"/>
    </xf>
    <xf numFmtId="3" fontId="42" fillId="0" borderId="5" xfId="8" applyNumberFormat="1" applyFont="1" applyBorder="1" applyAlignment="1">
      <alignment vertical="center"/>
    </xf>
    <xf numFmtId="3" fontId="44" fillId="0" borderId="5" xfId="8" applyNumberFormat="1" applyFont="1" applyBorder="1" applyAlignment="1">
      <alignment vertical="center"/>
    </xf>
    <xf numFmtId="3" fontId="45" fillId="0" borderId="5" xfId="8" applyNumberFormat="1" applyFont="1" applyBorder="1" applyAlignment="1">
      <alignment vertical="center"/>
    </xf>
    <xf numFmtId="166" fontId="42" fillId="2" borderId="31" xfId="8" applyNumberFormat="1" applyFont="1" applyFill="1" applyBorder="1" applyAlignment="1">
      <alignment vertical="center"/>
    </xf>
    <xf numFmtId="3" fontId="42" fillId="0" borderId="31" xfId="8" applyNumberFormat="1" applyFont="1" applyBorder="1" applyAlignment="1">
      <alignment vertical="center"/>
    </xf>
    <xf numFmtId="3" fontId="43" fillId="0" borderId="31" xfId="8" applyNumberFormat="1" applyFont="1" applyBorder="1" applyAlignment="1">
      <alignment vertical="center"/>
    </xf>
    <xf numFmtId="3" fontId="44" fillId="0" borderId="31" xfId="8" applyNumberFormat="1" applyFont="1" applyBorder="1" applyAlignment="1">
      <alignment vertical="center"/>
    </xf>
    <xf numFmtId="3" fontId="45" fillId="0" borderId="31" xfId="8" applyNumberFormat="1" applyFont="1" applyBorder="1" applyAlignment="1">
      <alignment vertical="center"/>
    </xf>
    <xf numFmtId="166" fontId="42" fillId="4" borderId="37" xfId="8" applyNumberFormat="1" applyFont="1" applyFill="1" applyBorder="1" applyAlignment="1">
      <alignment vertical="center"/>
    </xf>
    <xf numFmtId="3" fontId="44" fillId="2" borderId="31" xfId="8" applyNumberFormat="1" applyFont="1" applyFill="1" applyBorder="1" applyAlignment="1">
      <alignment vertical="center"/>
    </xf>
    <xf numFmtId="166" fontId="42" fillId="4" borderId="31" xfId="8" applyNumberFormat="1" applyFont="1" applyFill="1" applyBorder="1" applyAlignment="1">
      <alignment vertical="center"/>
    </xf>
    <xf numFmtId="16" fontId="41" fillId="0" borderId="51" xfId="8" quotePrefix="1" applyNumberFormat="1" applyFont="1" applyBorder="1" applyAlignment="1">
      <alignment horizontal="center" vertical="center"/>
    </xf>
    <xf numFmtId="167" fontId="42" fillId="0" borderId="31" xfId="8" applyNumberFormat="1" applyFont="1" applyBorder="1" applyAlignment="1">
      <alignment vertical="center"/>
    </xf>
    <xf numFmtId="3" fontId="47" fillId="0" borderId="68" xfId="8" applyNumberFormat="1" applyFont="1" applyBorder="1" applyAlignment="1">
      <alignment horizontal="center" vertical="center" wrapText="1"/>
    </xf>
    <xf numFmtId="166" fontId="42" fillId="0" borderId="31" xfId="8" applyNumberFormat="1" applyFont="1" applyBorder="1" applyAlignment="1">
      <alignment vertical="center"/>
    </xf>
    <xf numFmtId="166" fontId="49" fillId="4" borderId="13" xfId="8" applyNumberFormat="1" applyFont="1" applyFill="1" applyBorder="1" applyAlignment="1">
      <alignment vertical="center"/>
    </xf>
    <xf numFmtId="166" fontId="39" fillId="2" borderId="58" xfId="8" applyNumberFormat="1" applyFont="1" applyFill="1" applyBorder="1" applyAlignment="1">
      <alignment vertical="center"/>
    </xf>
    <xf numFmtId="0" fontId="28" fillId="0" borderId="0" xfId="8" applyFont="1" applyAlignment="1">
      <alignment vertical="center"/>
    </xf>
    <xf numFmtId="0" fontId="41" fillId="0" borderId="55" xfId="8" quotePrefix="1" applyFont="1" applyBorder="1" applyAlignment="1">
      <alignment horizontal="center" vertical="center"/>
    </xf>
    <xf numFmtId="0" fontId="41" fillId="0" borderId="5" xfId="8" applyFont="1" applyBorder="1" applyAlignment="1">
      <alignment vertical="center"/>
    </xf>
    <xf numFmtId="167" fontId="42" fillId="0" borderId="5" xfId="8" applyNumberFormat="1" applyFont="1" applyBorder="1" applyAlignment="1">
      <alignment vertical="center"/>
    </xf>
    <xf numFmtId="3" fontId="51" fillId="0" borderId="5" xfId="8" applyNumberFormat="1" applyFont="1" applyBorder="1" applyAlignment="1">
      <alignment vertical="center"/>
    </xf>
    <xf numFmtId="3" fontId="52" fillId="0" borderId="5" xfId="8" applyNumberFormat="1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166" fontId="53" fillId="0" borderId="31" xfId="8" applyNumberFormat="1" applyFont="1" applyBorder="1" applyAlignment="1">
      <alignment vertical="center"/>
    </xf>
    <xf numFmtId="166" fontId="42" fillId="4" borderId="38" xfId="8" applyNumberFormat="1" applyFont="1" applyFill="1" applyBorder="1" applyAlignment="1">
      <alignment vertical="center"/>
    </xf>
    <xf numFmtId="166" fontId="47" fillId="2" borderId="6" xfId="8" applyNumberFormat="1" applyFont="1" applyFill="1" applyBorder="1" applyAlignment="1">
      <alignment horizontal="center" vertical="center" wrapText="1"/>
    </xf>
    <xf numFmtId="0" fontId="41" fillId="0" borderId="57" xfId="8" quotePrefix="1" applyFont="1" applyBorder="1" applyAlignment="1">
      <alignment horizontal="center" vertical="center"/>
    </xf>
    <xf numFmtId="0" fontId="41" fillId="0" borderId="35" xfId="8" applyFont="1" applyBorder="1" applyAlignment="1">
      <alignment vertical="center" wrapText="1"/>
    </xf>
    <xf numFmtId="167" fontId="42" fillId="0" borderId="35" xfId="8" applyNumberFormat="1" applyFont="1" applyBorder="1" applyAlignment="1">
      <alignment vertical="center"/>
    </xf>
    <xf numFmtId="3" fontId="43" fillId="0" borderId="35" xfId="8" applyNumberFormat="1" applyFont="1" applyBorder="1" applyAlignment="1">
      <alignment vertical="center"/>
    </xf>
    <xf numFmtId="3" fontId="42" fillId="0" borderId="35" xfId="8" applyNumberFormat="1" applyFont="1" applyBorder="1" applyAlignment="1">
      <alignment vertical="center"/>
    </xf>
    <xf numFmtId="3" fontId="42" fillId="2" borderId="35" xfId="8" applyNumberFormat="1" applyFont="1" applyFill="1" applyBorder="1" applyAlignment="1">
      <alignment vertical="center"/>
    </xf>
    <xf numFmtId="3" fontId="43" fillId="2" borderId="35" xfId="8" applyNumberFormat="1" applyFont="1" applyFill="1" applyBorder="1" applyAlignment="1">
      <alignment vertical="center"/>
    </xf>
    <xf numFmtId="3" fontId="51" fillId="2" borderId="35" xfId="8" applyNumberFormat="1" applyFont="1" applyFill="1" applyBorder="1" applyAlignment="1">
      <alignment vertical="center"/>
    </xf>
    <xf numFmtId="3" fontId="52" fillId="2" borderId="35" xfId="8" applyNumberFormat="1" applyFont="1" applyFill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44" fillId="2" borderId="35" xfId="8" applyNumberFormat="1" applyFont="1" applyFill="1" applyBorder="1" applyAlignment="1">
      <alignment vertical="center"/>
    </xf>
    <xf numFmtId="166" fontId="42" fillId="4" borderId="29" xfId="8" applyNumberFormat="1" applyFont="1" applyFill="1" applyBorder="1" applyAlignment="1">
      <alignment vertical="center"/>
    </xf>
    <xf numFmtId="166" fontId="47" fillId="2" borderId="10" xfId="8" applyNumberFormat="1" applyFont="1" applyFill="1" applyBorder="1" applyAlignment="1">
      <alignment horizontal="center" vertical="center" wrapText="1"/>
    </xf>
    <xf numFmtId="0" fontId="41" fillId="0" borderId="5" xfId="8" applyFont="1" applyBorder="1" applyAlignment="1">
      <alignment vertical="center" wrapText="1"/>
    </xf>
    <xf numFmtId="167" fontId="46" fillId="0" borderId="5" xfId="8" applyNumberFormat="1" applyFont="1" applyBorder="1" applyAlignment="1">
      <alignment vertical="center"/>
    </xf>
    <xf numFmtId="166" fontId="47" fillId="2" borderId="67" xfId="8" applyNumberFormat="1" applyFont="1" applyFill="1" applyBorder="1" applyAlignment="1">
      <alignment horizontal="center" vertical="center" wrapText="1"/>
    </xf>
    <xf numFmtId="166" fontId="54" fillId="2" borderId="32" xfId="8" applyNumberFormat="1" applyFont="1" applyFill="1" applyBorder="1" applyAlignment="1">
      <alignment horizontal="center" vertical="center" wrapText="1"/>
    </xf>
    <xf numFmtId="166" fontId="47" fillId="2" borderId="36" xfId="8" applyNumberFormat="1" applyFont="1" applyFill="1" applyBorder="1" applyAlignment="1">
      <alignment horizontal="center" vertical="center" wrapText="1"/>
    </xf>
    <xf numFmtId="3" fontId="51" fillId="0" borderId="31" xfId="8" applyNumberFormat="1" applyFont="1" applyBorder="1" applyAlignment="1">
      <alignment vertical="center"/>
    </xf>
    <xf numFmtId="3" fontId="52" fillId="0" borderId="31" xfId="8" applyNumberFormat="1" applyFont="1" applyBorder="1" applyAlignment="1">
      <alignment vertical="center"/>
    </xf>
    <xf numFmtId="166" fontId="54" fillId="0" borderId="58" xfId="8" applyNumberFormat="1" applyFont="1" applyBorder="1" applyAlignment="1">
      <alignment horizontal="center" vertical="center" wrapText="1"/>
    </xf>
    <xf numFmtId="166" fontId="49" fillId="4" borderId="23" xfId="8" applyNumberFormat="1" applyFont="1" applyFill="1" applyBorder="1" applyAlignment="1">
      <alignment vertical="center"/>
    </xf>
    <xf numFmtId="166" fontId="39" fillId="2" borderId="10" xfId="8" applyNumberFormat="1" applyFont="1" applyFill="1" applyBorder="1" applyAlignment="1">
      <alignment vertical="center"/>
    </xf>
    <xf numFmtId="0" fontId="1" fillId="12" borderId="0" xfId="8" applyFill="1" applyAlignment="1">
      <alignment vertical="center"/>
    </xf>
    <xf numFmtId="0" fontId="41" fillId="0" borderId="51" xfId="8" quotePrefix="1" applyFont="1" applyBorder="1" applyAlignment="1">
      <alignment horizontal="center" vertical="center" wrapText="1"/>
    </xf>
    <xf numFmtId="0" fontId="41" fillId="0" borderId="31" xfId="8" applyFont="1" applyBorder="1" applyAlignment="1">
      <alignment vertical="center" wrapText="1"/>
    </xf>
    <xf numFmtId="3" fontId="49" fillId="0" borderId="31" xfId="8" applyNumberFormat="1" applyFont="1" applyBorder="1" applyAlignment="1">
      <alignment vertical="center"/>
    </xf>
    <xf numFmtId="166" fontId="46" fillId="0" borderId="31" xfId="8" applyNumberFormat="1" applyFont="1" applyBorder="1" applyAlignment="1">
      <alignment vertical="center"/>
    </xf>
    <xf numFmtId="166" fontId="47" fillId="2" borderId="32" xfId="8" applyNumberFormat="1" applyFont="1" applyFill="1" applyBorder="1" applyAlignment="1">
      <alignment horizontal="center" vertical="center" wrapText="1"/>
    </xf>
    <xf numFmtId="166" fontId="42" fillId="4" borderId="13" xfId="8" applyNumberFormat="1" applyFont="1" applyFill="1" applyBorder="1" applyAlignment="1">
      <alignment vertical="center"/>
    </xf>
    <xf numFmtId="166" fontId="54" fillId="0" borderId="6" xfId="8" applyNumberFormat="1" applyFont="1" applyBorder="1" applyAlignment="1">
      <alignment horizontal="center" vertical="center" wrapText="1"/>
    </xf>
    <xf numFmtId="166" fontId="54" fillId="2" borderId="6" xfId="8" applyNumberFormat="1" applyFont="1" applyFill="1" applyBorder="1" applyAlignment="1">
      <alignment horizontal="center" vertical="center" wrapText="1"/>
    </xf>
    <xf numFmtId="0" fontId="39" fillId="12" borderId="44" xfId="8" applyFont="1" applyFill="1" applyBorder="1" applyAlignment="1">
      <alignment horizontal="center" vertical="center"/>
    </xf>
    <xf numFmtId="0" fontId="60" fillId="12" borderId="9" xfId="8" applyFont="1" applyFill="1" applyBorder="1" applyAlignment="1">
      <alignment vertical="center"/>
    </xf>
    <xf numFmtId="167" fontId="49" fillId="0" borderId="9" xfId="8" applyNumberFormat="1" applyFont="1" applyBorder="1" applyAlignment="1">
      <alignment vertical="center"/>
    </xf>
    <xf numFmtId="3" fontId="49" fillId="12" borderId="9" xfId="8" applyNumberFormat="1" applyFont="1" applyFill="1" applyBorder="1" applyAlignment="1">
      <alignment vertical="center"/>
    </xf>
    <xf numFmtId="166" fontId="49" fillId="12" borderId="9" xfId="8" applyNumberFormat="1" applyFont="1" applyFill="1" applyBorder="1" applyAlignment="1">
      <alignment vertical="center"/>
    </xf>
    <xf numFmtId="3" fontId="49" fillId="4" borderId="13" xfId="8" applyNumberFormat="1" applyFont="1" applyFill="1" applyBorder="1" applyAlignment="1">
      <alignment vertical="center"/>
    </xf>
    <xf numFmtId="0" fontId="61" fillId="12" borderId="0" xfId="8" applyFont="1" applyFill="1" applyAlignment="1">
      <alignment vertical="center"/>
    </xf>
    <xf numFmtId="0" fontId="39" fillId="12" borderId="0" xfId="8" applyFont="1" applyFill="1" applyAlignment="1">
      <alignment horizontal="center" vertical="center"/>
    </xf>
    <xf numFmtId="0" fontId="60" fillId="12" borderId="0" xfId="8" applyFont="1" applyFill="1" applyAlignment="1">
      <alignment vertical="center"/>
    </xf>
    <xf numFmtId="4" fontId="62" fillId="0" borderId="0" xfId="8" applyNumberFormat="1" applyFont="1" applyAlignment="1">
      <alignment vertical="center"/>
    </xf>
    <xf numFmtId="3" fontId="62" fillId="12" borderId="0" xfId="8" applyNumberFormat="1" applyFont="1" applyFill="1" applyAlignment="1">
      <alignment vertical="center"/>
    </xf>
    <xf numFmtId="166" fontId="62" fillId="12" borderId="0" xfId="8" applyNumberFormat="1" applyFont="1" applyFill="1" applyAlignment="1">
      <alignment vertical="center"/>
    </xf>
    <xf numFmtId="3" fontId="62" fillId="0" borderId="0" xfId="8" applyNumberFormat="1" applyFont="1" applyAlignment="1">
      <alignment vertical="center"/>
    </xf>
    <xf numFmtId="166" fontId="39" fillId="2" borderId="0" xfId="8" applyNumberFormat="1" applyFont="1" applyFill="1" applyAlignment="1">
      <alignment vertical="center"/>
    </xf>
    <xf numFmtId="3" fontId="60" fillId="0" borderId="0" xfId="8" applyNumberFormat="1" applyFont="1" applyAlignment="1">
      <alignment horizontal="left" vertical="center"/>
    </xf>
    <xf numFmtId="0" fontId="37" fillId="11" borderId="44" xfId="8" quotePrefix="1" applyFont="1" applyFill="1" applyBorder="1" applyAlignment="1">
      <alignment horizontal="center" vertical="center"/>
    </xf>
    <xf numFmtId="0" fontId="37" fillId="11" borderId="9" xfId="8" applyFont="1" applyFill="1" applyBorder="1" applyAlignment="1">
      <alignment vertical="center" wrapText="1"/>
    </xf>
    <xf numFmtId="167" fontId="38" fillId="11" borderId="9" xfId="8" applyNumberFormat="1" applyFont="1" applyFill="1" applyBorder="1" applyAlignment="1">
      <alignment vertical="center"/>
    </xf>
    <xf numFmtId="3" fontId="38" fillId="11" borderId="9" xfId="8" applyNumberFormat="1" applyFont="1" applyFill="1" applyBorder="1" applyAlignment="1">
      <alignment vertical="center"/>
    </xf>
    <xf numFmtId="166" fontId="38" fillId="11" borderId="9" xfId="8" applyNumberFormat="1" applyFont="1" applyFill="1" applyBorder="1" applyAlignment="1">
      <alignment vertical="center"/>
    </xf>
    <xf numFmtId="0" fontId="48" fillId="11" borderId="44" xfId="8" quotePrefix="1" applyFont="1" applyFill="1" applyBorder="1" applyAlignment="1">
      <alignment horizontal="center" vertical="center"/>
    </xf>
    <xf numFmtId="0" fontId="48" fillId="11" borderId="9" xfId="8" applyFont="1" applyFill="1" applyBorder="1" applyAlignment="1">
      <alignment vertical="center" wrapText="1"/>
    </xf>
    <xf numFmtId="167" fontId="49" fillId="11" borderId="9" xfId="8" applyNumberFormat="1" applyFont="1" applyFill="1" applyBorder="1" applyAlignment="1">
      <alignment vertical="center"/>
    </xf>
    <xf numFmtId="3" fontId="49" fillId="11" borderId="9" xfId="8" applyNumberFormat="1" applyFont="1" applyFill="1" applyBorder="1" applyAlignment="1">
      <alignment vertical="center"/>
    </xf>
    <xf numFmtId="166" fontId="50" fillId="11" borderId="9" xfId="8" applyNumberFormat="1" applyFont="1" applyFill="1" applyBorder="1" applyAlignment="1">
      <alignment vertical="center"/>
    </xf>
    <xf numFmtId="166" fontId="49" fillId="11" borderId="9" xfId="8" applyNumberFormat="1" applyFont="1" applyFill="1" applyBorder="1" applyAlignment="1">
      <alignment vertical="center"/>
    </xf>
    <xf numFmtId="0" fontId="41" fillId="11" borderId="55" xfId="1" quotePrefix="1" applyFont="1" applyFill="1" applyBorder="1" applyAlignment="1">
      <alignment horizontal="center" vertical="center" wrapText="1"/>
    </xf>
    <xf numFmtId="0" fontId="41" fillId="11" borderId="5" xfId="1" applyFont="1" applyFill="1" applyBorder="1" applyAlignment="1">
      <alignment vertical="center"/>
    </xf>
    <xf numFmtId="167" fontId="42" fillId="11" borderId="5" xfId="8" applyNumberFormat="1" applyFont="1" applyFill="1" applyBorder="1" applyAlignment="1">
      <alignment vertical="center"/>
    </xf>
    <xf numFmtId="3" fontId="43" fillId="11" borderId="5" xfId="8" applyNumberFormat="1" applyFont="1" applyFill="1" applyBorder="1" applyAlignment="1">
      <alignment vertical="center"/>
    </xf>
    <xf numFmtId="3" fontId="42" fillId="11" borderId="5" xfId="8" applyNumberFormat="1" applyFont="1" applyFill="1" applyBorder="1" applyAlignment="1">
      <alignment vertical="center"/>
    </xf>
    <xf numFmtId="3" fontId="44" fillId="11" borderId="5" xfId="8" applyNumberFormat="1" applyFont="1" applyFill="1" applyBorder="1" applyAlignment="1">
      <alignment vertical="center"/>
    </xf>
    <xf numFmtId="3" fontId="45" fillId="11" borderId="5" xfId="8" applyNumberFormat="1" applyFont="1" applyFill="1" applyBorder="1" applyAlignment="1">
      <alignment vertical="center"/>
    </xf>
    <xf numFmtId="166" fontId="38" fillId="11" borderId="31" xfId="8" applyNumberFormat="1" applyFont="1" applyFill="1" applyBorder="1" applyAlignment="1">
      <alignment vertical="center"/>
    </xf>
    <xf numFmtId="3" fontId="44" fillId="11" borderId="9" xfId="8" applyNumberFormat="1" applyFont="1" applyFill="1" applyBorder="1" applyAlignment="1">
      <alignment vertical="center"/>
    </xf>
    <xf numFmtId="3" fontId="57" fillId="11" borderId="9" xfId="8" applyNumberFormat="1" applyFont="1" applyFill="1" applyBorder="1" applyAlignment="1">
      <alignment vertical="center"/>
    </xf>
    <xf numFmtId="3" fontId="58" fillId="11" borderId="9" xfId="8" applyNumberFormat="1" applyFont="1" applyFill="1" applyBorder="1" applyAlignment="1">
      <alignment vertical="center"/>
    </xf>
    <xf numFmtId="3" fontId="51" fillId="11" borderId="9" xfId="8" applyNumberFormat="1" applyFont="1" applyFill="1" applyBorder="1" applyAlignment="1">
      <alignment vertical="center"/>
    </xf>
    <xf numFmtId="0" fontId="55" fillId="11" borderId="47" xfId="8" quotePrefix="1" applyFont="1" applyFill="1" applyBorder="1" applyAlignment="1">
      <alignment horizontal="center" vertical="center"/>
    </xf>
    <xf numFmtId="0" fontId="55" fillId="11" borderId="7" xfId="8" applyFont="1" applyFill="1" applyBorder="1" applyAlignment="1">
      <alignment vertical="center" wrapText="1"/>
    </xf>
    <xf numFmtId="167" fontId="44" fillId="11" borderId="7" xfId="8" applyNumberFormat="1" applyFont="1" applyFill="1" applyBorder="1" applyAlignment="1">
      <alignment vertical="center"/>
    </xf>
    <xf numFmtId="3" fontId="44" fillId="11" borderId="7" xfId="8" applyNumberFormat="1" applyFont="1" applyFill="1" applyBorder="1" applyAlignment="1">
      <alignment vertical="center"/>
    </xf>
    <xf numFmtId="166" fontId="44" fillId="11" borderId="7" xfId="8" applyNumberFormat="1" applyFont="1" applyFill="1" applyBorder="1" applyAlignment="1">
      <alignment vertical="center"/>
    </xf>
    <xf numFmtId="0" fontId="59" fillId="11" borderId="44" xfId="8" quotePrefix="1" applyFont="1" applyFill="1" applyBorder="1" applyAlignment="1">
      <alignment horizontal="center" vertical="center"/>
    </xf>
    <xf numFmtId="3" fontId="52" fillId="11" borderId="9" xfId="8" applyNumberFormat="1" applyFont="1" applyFill="1" applyBorder="1" applyAlignment="1">
      <alignment vertical="center"/>
    </xf>
    <xf numFmtId="166" fontId="46" fillId="11" borderId="9" xfId="8" applyNumberFormat="1" applyFont="1" applyFill="1" applyBorder="1" applyAlignment="1">
      <alignment vertical="center"/>
    </xf>
    <xf numFmtId="49" fontId="59" fillId="11" borderId="44" xfId="8" quotePrefix="1" applyNumberFormat="1" applyFont="1" applyFill="1" applyBorder="1" applyAlignment="1">
      <alignment horizontal="center" vertical="center"/>
    </xf>
    <xf numFmtId="166" fontId="44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4B9E64AA-FAA3-4A9D-A893-E3B52449D98B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DBA18F2E-2A94-4D35-9001-2D9AB412F5E0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="70" zoomScaleNormal="70" workbookViewId="0">
      <selection activeCell="P6" sqref="P6"/>
    </sheetView>
  </sheetViews>
  <sheetFormatPr defaultColWidth="9.140625" defaultRowHeight="15"/>
  <cols>
    <col min="1" max="1" width="15.28515625" style="6" customWidth="1"/>
    <col min="2" max="2" width="89" style="5" customWidth="1"/>
    <col min="3" max="3" width="20.85546875" style="5" customWidth="1"/>
    <col min="4" max="5" width="21.42578125" style="5" customWidth="1"/>
    <col min="6" max="7" width="19.28515625" style="7" customWidth="1"/>
    <col min="8" max="8" width="20.85546875" style="7" customWidth="1"/>
    <col min="9" max="9" width="17.7109375" style="8" customWidth="1"/>
    <col min="10" max="10" width="43.85546875" style="5" customWidth="1"/>
    <col min="11" max="16384" width="9.140625" style="5"/>
  </cols>
  <sheetData>
    <row r="1" spans="1:10" ht="18.75">
      <c r="A1" s="30"/>
      <c r="B1" s="30"/>
      <c r="C1" s="30"/>
      <c r="D1" s="30"/>
      <c r="E1" s="30"/>
      <c r="F1" s="30"/>
      <c r="G1" s="192" t="s">
        <v>136</v>
      </c>
      <c r="H1" s="192"/>
      <c r="I1" s="192"/>
      <c r="J1" s="192"/>
    </row>
    <row r="2" spans="1:10" ht="18.75">
      <c r="A2" s="30"/>
      <c r="B2" s="30"/>
      <c r="C2" s="30"/>
      <c r="D2" s="30"/>
      <c r="E2" s="30"/>
      <c r="F2" s="30"/>
      <c r="G2" s="192"/>
      <c r="H2" s="192"/>
      <c r="I2" s="192"/>
      <c r="J2" s="192"/>
    </row>
    <row r="3" spans="1:10" ht="52.5" customHeight="1" thickBot="1">
      <c r="A3" s="207" t="s">
        <v>107</v>
      </c>
      <c r="B3" s="207"/>
      <c r="C3" s="207"/>
      <c r="D3" s="207"/>
      <c r="E3" s="207"/>
      <c r="F3" s="207"/>
      <c r="G3" s="207"/>
      <c r="H3" s="207"/>
      <c r="I3" s="207"/>
      <c r="J3" s="207"/>
    </row>
    <row r="4" spans="1:10" ht="27.75" customHeight="1">
      <c r="A4" s="194" t="s">
        <v>48</v>
      </c>
      <c r="B4" s="194" t="s">
        <v>0</v>
      </c>
      <c r="C4" s="196" t="s">
        <v>126</v>
      </c>
      <c r="D4" s="198" t="s">
        <v>133</v>
      </c>
      <c r="E4" s="200" t="s">
        <v>132</v>
      </c>
      <c r="F4" s="202" t="s">
        <v>17</v>
      </c>
      <c r="G4" s="202"/>
      <c r="H4" s="202"/>
      <c r="I4" s="203" t="s">
        <v>127</v>
      </c>
      <c r="J4" s="205" t="s">
        <v>1</v>
      </c>
    </row>
    <row r="5" spans="1:10" ht="102.75" customHeight="1" thickBot="1">
      <c r="A5" s="195"/>
      <c r="B5" s="195"/>
      <c r="C5" s="197"/>
      <c r="D5" s="199"/>
      <c r="E5" s="201"/>
      <c r="F5" s="187" t="s">
        <v>131</v>
      </c>
      <c r="G5" s="187" t="s">
        <v>16</v>
      </c>
      <c r="H5" s="187" t="s">
        <v>18</v>
      </c>
      <c r="I5" s="204"/>
      <c r="J5" s="206"/>
    </row>
    <row r="6" spans="1:10" s="1" customFormat="1" ht="54" customHeight="1" thickBot="1">
      <c r="A6" s="113"/>
      <c r="B6" s="114" t="s">
        <v>46</v>
      </c>
      <c r="C6" s="146">
        <v>29249</v>
      </c>
      <c r="D6" s="137">
        <v>14281000</v>
      </c>
      <c r="E6" s="137">
        <v>14281084</v>
      </c>
      <c r="F6" s="138">
        <v>3158996</v>
      </c>
      <c r="G6" s="138">
        <v>1363457</v>
      </c>
      <c r="H6" s="138">
        <v>9758631</v>
      </c>
      <c r="I6" s="137">
        <v>29333</v>
      </c>
      <c r="J6" s="115"/>
    </row>
    <row r="7" spans="1:10" s="1" customFormat="1" ht="61.5" thickBot="1">
      <c r="A7" s="129" t="s">
        <v>4</v>
      </c>
      <c r="B7" s="130" t="s">
        <v>114</v>
      </c>
      <c r="C7" s="139">
        <v>28604</v>
      </c>
      <c r="D7" s="139">
        <v>2581620</v>
      </c>
      <c r="E7" s="139">
        <v>2581704</v>
      </c>
      <c r="F7" s="140">
        <v>2488996</v>
      </c>
      <c r="G7" s="140"/>
      <c r="H7" s="140">
        <v>92708</v>
      </c>
      <c r="I7" s="139">
        <v>28688</v>
      </c>
      <c r="J7" s="208" t="s">
        <v>35</v>
      </c>
    </row>
    <row r="8" spans="1:10" s="1" customFormat="1" ht="54" customHeight="1" thickBot="1">
      <c r="A8" s="181" t="s">
        <v>5</v>
      </c>
      <c r="B8" s="182" t="s">
        <v>50</v>
      </c>
      <c r="C8" s="147"/>
      <c r="D8" s="139">
        <v>8449380</v>
      </c>
      <c r="E8" s="139">
        <v>8449380</v>
      </c>
      <c r="F8" s="139"/>
      <c r="G8" s="139"/>
      <c r="H8" s="139">
        <v>8449380</v>
      </c>
      <c r="I8" s="139"/>
      <c r="J8" s="209"/>
    </row>
    <row r="9" spans="1:10" s="1" customFormat="1" ht="54" customHeight="1" thickBot="1">
      <c r="A9" s="181" t="s">
        <v>6</v>
      </c>
      <c r="B9" s="182" t="s">
        <v>36</v>
      </c>
      <c r="C9" s="147"/>
      <c r="D9" s="139">
        <v>106000</v>
      </c>
      <c r="E9" s="139">
        <v>106000</v>
      </c>
      <c r="F9" s="139"/>
      <c r="G9" s="139">
        <v>66000</v>
      </c>
      <c r="H9" s="139">
        <v>40000</v>
      </c>
      <c r="I9" s="139"/>
      <c r="J9" s="210" t="s">
        <v>115</v>
      </c>
    </row>
    <row r="10" spans="1:10" s="1" customFormat="1" ht="54" customHeight="1" thickBot="1">
      <c r="A10" s="181" t="s">
        <v>7</v>
      </c>
      <c r="B10" s="182" t="s">
        <v>38</v>
      </c>
      <c r="C10" s="147"/>
      <c r="D10" s="139">
        <v>47000</v>
      </c>
      <c r="E10" s="139">
        <v>47000</v>
      </c>
      <c r="F10" s="139"/>
      <c r="G10" s="139">
        <v>27000</v>
      </c>
      <c r="H10" s="139">
        <v>20000</v>
      </c>
      <c r="I10" s="139"/>
      <c r="J10" s="211"/>
    </row>
    <row r="11" spans="1:10" s="2" customFormat="1" ht="54" customHeight="1" thickBot="1">
      <c r="A11" s="181" t="s">
        <v>8</v>
      </c>
      <c r="B11" s="183" t="s">
        <v>13</v>
      </c>
      <c r="C11" s="147"/>
      <c r="D11" s="139">
        <v>322000</v>
      </c>
      <c r="E11" s="139">
        <v>322000</v>
      </c>
      <c r="F11" s="166"/>
      <c r="G11" s="166">
        <v>104000</v>
      </c>
      <c r="H11" s="166">
        <v>218000</v>
      </c>
      <c r="I11" s="139"/>
      <c r="J11" s="211"/>
    </row>
    <row r="12" spans="1:10" s="4" customFormat="1" ht="54" customHeight="1" thickBot="1">
      <c r="A12" s="181" t="s">
        <v>9</v>
      </c>
      <c r="B12" s="184" t="s">
        <v>34</v>
      </c>
      <c r="C12" s="147"/>
      <c r="D12" s="139">
        <v>558000</v>
      </c>
      <c r="E12" s="139">
        <v>558000</v>
      </c>
      <c r="F12" s="167">
        <v>20000</v>
      </c>
      <c r="G12" s="167">
        <v>128000</v>
      </c>
      <c r="H12" s="167">
        <v>410000</v>
      </c>
      <c r="I12" s="139"/>
      <c r="J12" s="211"/>
    </row>
    <row r="13" spans="1:10" s="107" customFormat="1" ht="54" customHeight="1" thickBot="1">
      <c r="A13" s="181" t="s">
        <v>10</v>
      </c>
      <c r="B13" s="184" t="s">
        <v>111</v>
      </c>
      <c r="C13" s="147"/>
      <c r="D13" s="139">
        <v>1016000</v>
      </c>
      <c r="E13" s="139">
        <v>1016000</v>
      </c>
      <c r="F13" s="139">
        <v>499000</v>
      </c>
      <c r="G13" s="139">
        <v>63000</v>
      </c>
      <c r="H13" s="139">
        <v>454000</v>
      </c>
      <c r="I13" s="139"/>
      <c r="J13" s="211"/>
    </row>
    <row r="14" spans="1:10" s="4" customFormat="1" ht="54" customHeight="1" thickBot="1">
      <c r="A14" s="181" t="s">
        <v>11</v>
      </c>
      <c r="B14" s="184" t="s">
        <v>120</v>
      </c>
      <c r="C14" s="168"/>
      <c r="D14" s="169">
        <v>126000</v>
      </c>
      <c r="E14" s="169">
        <v>126000</v>
      </c>
      <c r="F14" s="139">
        <v>32000</v>
      </c>
      <c r="G14" s="139">
        <v>86000</v>
      </c>
      <c r="H14" s="139">
        <v>8000</v>
      </c>
      <c r="I14" s="139"/>
      <c r="J14" s="211"/>
    </row>
    <row r="15" spans="1:10" s="3" customFormat="1" ht="54" customHeight="1" thickBot="1">
      <c r="A15" s="181" t="s">
        <v>12</v>
      </c>
      <c r="B15" s="184" t="s">
        <v>14</v>
      </c>
      <c r="C15" s="147"/>
      <c r="D15" s="139">
        <v>75000</v>
      </c>
      <c r="E15" s="139">
        <v>75000</v>
      </c>
      <c r="F15" s="139">
        <v>60000</v>
      </c>
      <c r="G15" s="139">
        <v>2000</v>
      </c>
      <c r="H15" s="139">
        <v>13000</v>
      </c>
      <c r="I15" s="139"/>
      <c r="J15" s="211"/>
    </row>
    <row r="16" spans="1:10" ht="54" customHeight="1" thickBot="1">
      <c r="A16" s="132">
        <v>10</v>
      </c>
      <c r="B16" s="131" t="s">
        <v>15</v>
      </c>
      <c r="C16" s="147"/>
      <c r="D16" s="139">
        <v>2000</v>
      </c>
      <c r="E16" s="139">
        <v>2000</v>
      </c>
      <c r="F16" s="139"/>
      <c r="G16" s="140">
        <v>300</v>
      </c>
      <c r="H16" s="140">
        <v>1700</v>
      </c>
      <c r="I16" s="139"/>
      <c r="J16" s="211"/>
    </row>
    <row r="17" spans="1:10" ht="54" customHeight="1" thickBot="1">
      <c r="A17" s="133" t="s">
        <v>125</v>
      </c>
      <c r="B17" s="134" t="s">
        <v>108</v>
      </c>
      <c r="C17" s="168"/>
      <c r="D17" s="169">
        <v>40000</v>
      </c>
      <c r="E17" s="169">
        <v>40000</v>
      </c>
      <c r="F17" s="169">
        <v>5000</v>
      </c>
      <c r="G17" s="169">
        <v>20000</v>
      </c>
      <c r="H17" s="169">
        <v>15000</v>
      </c>
      <c r="I17" s="169"/>
      <c r="J17" s="212"/>
    </row>
    <row r="18" spans="1:10" ht="54" customHeight="1" thickBot="1">
      <c r="A18" s="132">
        <v>13</v>
      </c>
      <c r="B18" s="131" t="s">
        <v>109</v>
      </c>
      <c r="C18" s="147"/>
      <c r="D18" s="139">
        <v>45000</v>
      </c>
      <c r="E18" s="139">
        <v>45000</v>
      </c>
      <c r="F18" s="139"/>
      <c r="G18" s="140">
        <v>45000</v>
      </c>
      <c r="H18" s="140"/>
      <c r="I18" s="139"/>
      <c r="J18" s="116" t="s">
        <v>25</v>
      </c>
    </row>
    <row r="19" spans="1:10" ht="54" customHeight="1" thickBot="1">
      <c r="A19" s="132">
        <v>14</v>
      </c>
      <c r="B19" s="131" t="s">
        <v>110</v>
      </c>
      <c r="C19" s="139">
        <v>645</v>
      </c>
      <c r="D19" s="139">
        <v>747000</v>
      </c>
      <c r="E19" s="139">
        <v>747000</v>
      </c>
      <c r="F19" s="139"/>
      <c r="G19" s="140">
        <v>746157</v>
      </c>
      <c r="H19" s="140">
        <v>843</v>
      </c>
      <c r="I19" s="139">
        <v>645</v>
      </c>
      <c r="J19" s="116" t="s">
        <v>2</v>
      </c>
    </row>
    <row r="20" spans="1:10" s="108" customFormat="1" ht="54" customHeight="1" thickBot="1">
      <c r="A20" s="135">
        <v>15</v>
      </c>
      <c r="B20" s="136" t="s">
        <v>112</v>
      </c>
      <c r="C20" s="147"/>
      <c r="D20" s="139">
        <v>166000</v>
      </c>
      <c r="E20" s="139">
        <v>166000</v>
      </c>
      <c r="F20" s="139">
        <v>54000</v>
      </c>
      <c r="G20" s="140">
        <v>76000</v>
      </c>
      <c r="H20" s="140">
        <v>36000</v>
      </c>
      <c r="I20" s="139"/>
      <c r="J20" s="116" t="s">
        <v>37</v>
      </c>
    </row>
    <row r="21" spans="1:10" s="1" customFormat="1" ht="61.5" customHeight="1" thickBot="1">
      <c r="A21" s="117">
        <v>12</v>
      </c>
      <c r="B21" s="175" t="s">
        <v>121</v>
      </c>
      <c r="C21" s="172"/>
      <c r="D21" s="173">
        <v>3574000</v>
      </c>
      <c r="E21" s="173">
        <v>3574000</v>
      </c>
      <c r="F21" s="174">
        <v>755000</v>
      </c>
      <c r="G21" s="174">
        <v>850000</v>
      </c>
      <c r="H21" s="174">
        <v>1969000</v>
      </c>
      <c r="I21" s="172"/>
      <c r="J21" s="118" t="s">
        <v>33</v>
      </c>
    </row>
    <row r="22" spans="1:10" ht="54" customHeight="1" thickBot="1">
      <c r="A22" s="193" t="s">
        <v>3</v>
      </c>
      <c r="B22" s="193"/>
      <c r="C22" s="148">
        <v>29249</v>
      </c>
      <c r="D22" s="141">
        <v>17855000</v>
      </c>
      <c r="E22" s="142">
        <v>17855084</v>
      </c>
      <c r="F22" s="142">
        <v>3913996</v>
      </c>
      <c r="G22" s="142">
        <v>2213457</v>
      </c>
      <c r="H22" s="142">
        <v>11727631</v>
      </c>
      <c r="I22" s="142">
        <v>29333</v>
      </c>
      <c r="J22" s="119"/>
    </row>
    <row r="23" spans="1:10" ht="54" customHeight="1">
      <c r="A23" s="31"/>
      <c r="B23" s="112" t="s">
        <v>137</v>
      </c>
      <c r="C23" s="32"/>
      <c r="D23" s="32"/>
      <c r="E23" s="32"/>
      <c r="F23" s="33"/>
      <c r="G23" s="33"/>
      <c r="H23" s="33"/>
      <c r="I23" s="33"/>
      <c r="J23" s="34"/>
    </row>
  </sheetData>
  <mergeCells count="14">
    <mergeCell ref="A22:B22"/>
    <mergeCell ref="A4:A5"/>
    <mergeCell ref="B4:B5"/>
    <mergeCell ref="C4:C5"/>
    <mergeCell ref="D4:D5"/>
    <mergeCell ref="E4:E5"/>
    <mergeCell ref="F4:H4"/>
    <mergeCell ref="I4:I5"/>
    <mergeCell ref="J4:J5"/>
    <mergeCell ref="J7:J8"/>
    <mergeCell ref="J9:J17"/>
    <mergeCell ref="G2:J2"/>
    <mergeCell ref="G1:J1"/>
    <mergeCell ref="A3:J3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J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6"/>
  <sheetViews>
    <sheetView zoomScale="73" zoomScaleNormal="73" zoomScaleSheetLayoutView="70" workbookViewId="0">
      <selection activeCell="G2" sqref="G2:K2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0.85546875" style="11" customWidth="1"/>
    <col min="7" max="8" width="22.28515625" style="11" customWidth="1"/>
    <col min="9" max="10" width="19" style="11" customWidth="1"/>
    <col min="11" max="11" width="39" style="10" customWidth="1"/>
    <col min="12" max="16384" width="9.140625" style="9"/>
  </cols>
  <sheetData>
    <row r="1" spans="1:11" ht="33" customHeight="1">
      <c r="G1" s="192" t="s">
        <v>197</v>
      </c>
      <c r="H1" s="192"/>
      <c r="I1" s="192"/>
      <c r="J1" s="192"/>
      <c r="K1" s="192"/>
    </row>
    <row r="2" spans="1:11" ht="33" customHeight="1">
      <c r="G2" s="242"/>
      <c r="H2" s="242"/>
      <c r="I2" s="242"/>
      <c r="J2" s="242"/>
      <c r="K2" s="242"/>
    </row>
    <row r="3" spans="1:11" ht="72" customHeight="1" thickBot="1">
      <c r="A3" s="207" t="s">
        <v>106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</row>
    <row r="4" spans="1:11" ht="40.700000000000003" customHeight="1">
      <c r="A4" s="232" t="s">
        <v>49</v>
      </c>
      <c r="B4" s="234" t="s">
        <v>0</v>
      </c>
      <c r="C4" s="196" t="s">
        <v>126</v>
      </c>
      <c r="D4" s="198" t="s">
        <v>134</v>
      </c>
      <c r="E4" s="200" t="s">
        <v>135</v>
      </c>
      <c r="F4" s="202" t="s">
        <v>17</v>
      </c>
      <c r="G4" s="202"/>
      <c r="H4" s="202"/>
      <c r="I4" s="240" t="s">
        <v>47</v>
      </c>
      <c r="J4" s="236" t="s">
        <v>127</v>
      </c>
      <c r="K4" s="238" t="s">
        <v>1</v>
      </c>
    </row>
    <row r="5" spans="1:11" s="26" customFormat="1" ht="66.2" customHeight="1" thickBot="1">
      <c r="A5" s="233"/>
      <c r="B5" s="235"/>
      <c r="C5" s="197"/>
      <c r="D5" s="199"/>
      <c r="E5" s="201"/>
      <c r="F5" s="187" t="s">
        <v>131</v>
      </c>
      <c r="G5" s="187" t="s">
        <v>16</v>
      </c>
      <c r="H5" s="187" t="s">
        <v>18</v>
      </c>
      <c r="I5" s="241"/>
      <c r="J5" s="237"/>
      <c r="K5" s="239"/>
    </row>
    <row r="6" spans="1:11" s="26" customFormat="1" ht="35.450000000000003" customHeight="1" thickBot="1">
      <c r="A6" s="28"/>
      <c r="B6" s="44" t="s">
        <v>30</v>
      </c>
      <c r="C6" s="149">
        <v>1143228</v>
      </c>
      <c r="D6" s="52">
        <v>23359000</v>
      </c>
      <c r="E6" s="52">
        <v>23434493</v>
      </c>
      <c r="F6" s="52">
        <v>16302655</v>
      </c>
      <c r="G6" s="52">
        <v>6395860</v>
      </c>
      <c r="H6" s="52">
        <v>735978</v>
      </c>
      <c r="I6" s="53">
        <v>0</v>
      </c>
      <c r="J6" s="53">
        <v>1218721</v>
      </c>
      <c r="K6" s="27"/>
    </row>
    <row r="7" spans="1:11" s="21" customFormat="1" ht="33" customHeight="1" thickBot="1">
      <c r="A7" s="120" t="s">
        <v>4</v>
      </c>
      <c r="B7" s="121" t="s">
        <v>29</v>
      </c>
      <c r="C7" s="150">
        <v>1138288</v>
      </c>
      <c r="D7" s="101">
        <v>16644000</v>
      </c>
      <c r="E7" s="101">
        <v>16719493</v>
      </c>
      <c r="F7" s="101">
        <v>16169655</v>
      </c>
      <c r="G7" s="81"/>
      <c r="H7" s="81">
        <v>549838</v>
      </c>
      <c r="I7" s="122"/>
      <c r="J7" s="122">
        <v>1213781</v>
      </c>
      <c r="K7" s="213" t="s">
        <v>32</v>
      </c>
    </row>
    <row r="8" spans="1:11" s="21" customFormat="1" ht="33" customHeight="1" thickBot="1">
      <c r="A8" s="120" t="s">
        <v>5</v>
      </c>
      <c r="B8" s="121" t="s">
        <v>118</v>
      </c>
      <c r="C8" s="151"/>
      <c r="D8" s="49">
        <v>130000</v>
      </c>
      <c r="E8" s="186">
        <v>130000</v>
      </c>
      <c r="F8" s="49"/>
      <c r="G8" s="81">
        <v>80000</v>
      </c>
      <c r="H8" s="81">
        <v>50000</v>
      </c>
      <c r="I8" s="122"/>
      <c r="J8" s="122"/>
      <c r="K8" s="214"/>
    </row>
    <row r="9" spans="1:11" s="21" customFormat="1" ht="43.5" customHeight="1" thickBot="1">
      <c r="A9" s="120" t="s">
        <v>6</v>
      </c>
      <c r="B9" s="123" t="s">
        <v>28</v>
      </c>
      <c r="C9" s="150">
        <v>2578</v>
      </c>
      <c r="D9" s="81">
        <v>2812000</v>
      </c>
      <c r="E9" s="101">
        <v>2812000</v>
      </c>
      <c r="F9" s="81">
        <v>67000</v>
      </c>
      <c r="G9" s="81">
        <v>2738980</v>
      </c>
      <c r="H9" s="81">
        <v>6020</v>
      </c>
      <c r="I9" s="122"/>
      <c r="J9" s="122">
        <v>2578</v>
      </c>
      <c r="K9" s="215" t="s">
        <v>2</v>
      </c>
    </row>
    <row r="10" spans="1:11" s="21" customFormat="1" ht="34.5" customHeight="1" thickBot="1">
      <c r="A10" s="124" t="s">
        <v>7</v>
      </c>
      <c r="B10" s="123" t="s">
        <v>52</v>
      </c>
      <c r="C10" s="151"/>
      <c r="D10" s="81">
        <v>140000</v>
      </c>
      <c r="E10" s="171">
        <v>140000</v>
      </c>
      <c r="F10" s="81"/>
      <c r="G10" s="81">
        <v>140000</v>
      </c>
      <c r="H10" s="81"/>
      <c r="I10" s="122"/>
      <c r="J10" s="122"/>
      <c r="K10" s="216"/>
    </row>
    <row r="11" spans="1:11" s="21" customFormat="1" ht="42.75" customHeight="1" thickBot="1">
      <c r="A11" s="124" t="s">
        <v>8</v>
      </c>
      <c r="B11" s="29" t="s">
        <v>27</v>
      </c>
      <c r="C11" s="170"/>
      <c r="D11" s="81">
        <v>244400</v>
      </c>
      <c r="E11" s="101">
        <v>244400</v>
      </c>
      <c r="F11" s="81"/>
      <c r="G11" s="81">
        <v>244280</v>
      </c>
      <c r="H11" s="81">
        <v>120</v>
      </c>
      <c r="I11" s="122"/>
      <c r="J11" s="122"/>
      <c r="K11" s="216"/>
    </row>
    <row r="12" spans="1:11" s="25" customFormat="1" ht="48.2" customHeight="1" thickBot="1">
      <c r="A12" s="120" t="s">
        <v>9</v>
      </c>
      <c r="B12" s="29" t="s">
        <v>124</v>
      </c>
      <c r="C12" s="170">
        <v>2227</v>
      </c>
      <c r="D12" s="81">
        <v>246600</v>
      </c>
      <c r="E12" s="101">
        <v>246600</v>
      </c>
      <c r="F12" s="81"/>
      <c r="G12" s="81">
        <v>231600</v>
      </c>
      <c r="H12" s="81">
        <v>15000</v>
      </c>
      <c r="I12" s="122"/>
      <c r="J12" s="122">
        <v>2227</v>
      </c>
      <c r="K12" s="217"/>
    </row>
    <row r="13" spans="1:11" s="21" customFormat="1" ht="38.25" customHeight="1" thickBot="1">
      <c r="A13" s="120" t="s">
        <v>10</v>
      </c>
      <c r="B13" s="29" t="s">
        <v>26</v>
      </c>
      <c r="C13" s="165"/>
      <c r="D13" s="81">
        <v>45000</v>
      </c>
      <c r="E13" s="81">
        <v>45000</v>
      </c>
      <c r="F13" s="81"/>
      <c r="G13" s="81"/>
      <c r="H13" s="81">
        <v>45000</v>
      </c>
      <c r="I13" s="122"/>
      <c r="J13" s="122"/>
      <c r="K13" s="109" t="s">
        <v>37</v>
      </c>
    </row>
    <row r="14" spans="1:11" s="21" customFormat="1" ht="36" customHeight="1" thickBot="1">
      <c r="A14" s="125" t="s">
        <v>11</v>
      </c>
      <c r="B14" s="100" t="s">
        <v>113</v>
      </c>
      <c r="C14" s="165"/>
      <c r="D14" s="81">
        <v>3000</v>
      </c>
      <c r="E14" s="81">
        <v>3000</v>
      </c>
      <c r="F14" s="101"/>
      <c r="G14" s="101"/>
      <c r="H14" s="101">
        <v>3000</v>
      </c>
      <c r="I14" s="102"/>
      <c r="J14" s="102"/>
      <c r="K14" s="87" t="s">
        <v>32</v>
      </c>
    </row>
    <row r="15" spans="1:11" s="21" customFormat="1" ht="36" customHeight="1" thickBot="1">
      <c r="A15" s="125" t="s">
        <v>12</v>
      </c>
      <c r="B15" s="100" t="s">
        <v>51</v>
      </c>
      <c r="C15" s="152">
        <v>135</v>
      </c>
      <c r="D15" s="101">
        <v>2356000</v>
      </c>
      <c r="E15" s="101">
        <v>2356000</v>
      </c>
      <c r="F15" s="101"/>
      <c r="G15" s="101">
        <v>2330000</v>
      </c>
      <c r="H15" s="101">
        <v>26000</v>
      </c>
      <c r="I15" s="102"/>
      <c r="J15" s="102">
        <v>135</v>
      </c>
      <c r="K15" s="105" t="s">
        <v>25</v>
      </c>
    </row>
    <row r="16" spans="1:11" s="21" customFormat="1" ht="36" customHeight="1" thickBot="1">
      <c r="A16" s="126">
        <v>10</v>
      </c>
      <c r="B16" s="29" t="s">
        <v>122</v>
      </c>
      <c r="C16" s="165"/>
      <c r="D16" s="81">
        <v>400000</v>
      </c>
      <c r="E16" s="81">
        <v>400000</v>
      </c>
      <c r="F16" s="81">
        <v>40000</v>
      </c>
      <c r="G16" s="81">
        <v>350000</v>
      </c>
      <c r="H16" s="81">
        <v>10000</v>
      </c>
      <c r="I16" s="122"/>
      <c r="J16" s="122"/>
      <c r="K16" s="218" t="s">
        <v>32</v>
      </c>
    </row>
    <row r="17" spans="1:11" s="21" customFormat="1" ht="36" customHeight="1" thickBot="1">
      <c r="A17" s="126">
        <v>11</v>
      </c>
      <c r="B17" s="29" t="s">
        <v>24</v>
      </c>
      <c r="C17" s="165"/>
      <c r="D17" s="81">
        <v>202000</v>
      </c>
      <c r="E17" s="81">
        <v>202000</v>
      </c>
      <c r="F17" s="81"/>
      <c r="G17" s="122">
        <v>182000</v>
      </c>
      <c r="H17" s="122">
        <v>20000</v>
      </c>
      <c r="I17" s="122"/>
      <c r="J17" s="122"/>
      <c r="K17" s="219"/>
    </row>
    <row r="18" spans="1:11" s="17" customFormat="1" ht="36.75" customHeight="1" thickBot="1">
      <c r="A18" s="127">
        <v>15</v>
      </c>
      <c r="B18" s="128" t="s">
        <v>20</v>
      </c>
      <c r="C18" s="152"/>
      <c r="D18" s="101">
        <v>123000</v>
      </c>
      <c r="E18" s="101">
        <v>123000</v>
      </c>
      <c r="F18" s="101">
        <v>21000</v>
      </c>
      <c r="G18" s="101">
        <v>99000</v>
      </c>
      <c r="H18" s="101">
        <v>3000</v>
      </c>
      <c r="I18" s="102"/>
      <c r="J18" s="102"/>
      <c r="K18" s="41" t="s">
        <v>19</v>
      </c>
    </row>
    <row r="19" spans="1:11" s="17" customFormat="1" ht="36.75" customHeight="1" thickBot="1">
      <c r="A19" s="127">
        <v>17</v>
      </c>
      <c r="B19" s="128" t="s">
        <v>119</v>
      </c>
      <c r="C19" s="152"/>
      <c r="D19" s="101">
        <v>13000</v>
      </c>
      <c r="E19" s="101">
        <v>13000</v>
      </c>
      <c r="F19" s="101">
        <v>5000</v>
      </c>
      <c r="G19" s="101"/>
      <c r="H19" s="101">
        <v>8000</v>
      </c>
      <c r="I19" s="102"/>
      <c r="J19" s="102"/>
      <c r="K19" s="41" t="s">
        <v>32</v>
      </c>
    </row>
    <row r="20" spans="1:11" s="21" customFormat="1" ht="48.75" customHeight="1" thickBot="1">
      <c r="A20" s="42">
        <v>12</v>
      </c>
      <c r="B20" s="180" t="s">
        <v>54</v>
      </c>
      <c r="C20" s="153"/>
      <c r="D20" s="62">
        <v>1230000</v>
      </c>
      <c r="E20" s="62">
        <v>1230000</v>
      </c>
      <c r="F20" s="62">
        <v>275000</v>
      </c>
      <c r="G20" s="62">
        <v>930000</v>
      </c>
      <c r="H20" s="62">
        <v>25000</v>
      </c>
      <c r="I20" s="63"/>
      <c r="J20" s="63"/>
      <c r="K20" s="110" t="s">
        <v>39</v>
      </c>
    </row>
    <row r="21" spans="1:11" s="18" customFormat="1" ht="33" hidden="1" customHeight="1" thickBot="1">
      <c r="A21" s="23" t="s">
        <v>40</v>
      </c>
      <c r="B21" s="24" t="s">
        <v>41</v>
      </c>
      <c r="C21" s="154"/>
      <c r="D21" s="51"/>
      <c r="E21" s="54">
        <v>0</v>
      </c>
      <c r="F21" s="54"/>
      <c r="G21" s="55"/>
      <c r="H21" s="55"/>
      <c r="I21" s="55"/>
      <c r="J21" s="55"/>
      <c r="K21" s="220" t="s">
        <v>42</v>
      </c>
    </row>
    <row r="22" spans="1:11" s="18" customFormat="1" ht="44.45" hidden="1" customHeight="1" thickBot="1">
      <c r="A22" s="20" t="s">
        <v>43</v>
      </c>
      <c r="B22" s="35" t="s">
        <v>44</v>
      </c>
      <c r="C22" s="154"/>
      <c r="D22" s="51"/>
      <c r="E22" s="54">
        <v>0</v>
      </c>
      <c r="F22" s="59"/>
      <c r="G22" s="60"/>
      <c r="H22" s="60"/>
      <c r="I22" s="61"/>
      <c r="J22" s="61"/>
      <c r="K22" s="221"/>
    </row>
    <row r="23" spans="1:11" s="18" customFormat="1" ht="61.5" thickBot="1">
      <c r="A23" s="19">
        <v>13</v>
      </c>
      <c r="B23" s="43" t="s">
        <v>117</v>
      </c>
      <c r="C23" s="176"/>
      <c r="D23" s="177">
        <v>3300000</v>
      </c>
      <c r="E23" s="177">
        <v>3300000</v>
      </c>
      <c r="F23" s="178"/>
      <c r="G23" s="178">
        <v>50000</v>
      </c>
      <c r="H23" s="178">
        <v>3250000</v>
      </c>
      <c r="I23" s="65"/>
      <c r="J23" s="65"/>
      <c r="K23" s="111" t="s">
        <v>45</v>
      </c>
    </row>
    <row r="24" spans="1:11" s="21" customFormat="1" ht="43.5" customHeight="1" thickBot="1">
      <c r="A24" s="19">
        <v>16</v>
      </c>
      <c r="B24" s="179" t="s">
        <v>55</v>
      </c>
      <c r="C24" s="153"/>
      <c r="D24" s="62">
        <v>2923000</v>
      </c>
      <c r="E24" s="62">
        <v>2923000</v>
      </c>
      <c r="F24" s="64">
        <v>2481597</v>
      </c>
      <c r="G24" s="64">
        <v>441403</v>
      </c>
      <c r="H24" s="64">
        <v>0</v>
      </c>
      <c r="I24" s="65"/>
      <c r="J24" s="65"/>
      <c r="K24" s="85" t="s">
        <v>19</v>
      </c>
    </row>
    <row r="25" spans="1:11" s="21" customFormat="1" ht="35.25" customHeight="1" thickBot="1">
      <c r="A25" s="94" t="s">
        <v>56</v>
      </c>
      <c r="B25" s="22" t="s">
        <v>64</v>
      </c>
      <c r="C25" s="155"/>
      <c r="D25" s="58">
        <v>16978</v>
      </c>
      <c r="E25" s="58">
        <v>16978</v>
      </c>
      <c r="F25" s="58">
        <v>0</v>
      </c>
      <c r="G25" s="58">
        <v>16978</v>
      </c>
      <c r="H25" s="58">
        <v>0</v>
      </c>
      <c r="I25" s="58">
        <v>0</v>
      </c>
      <c r="J25" s="58">
        <v>0</v>
      </c>
      <c r="K25" s="213" t="s">
        <v>19</v>
      </c>
    </row>
    <row r="26" spans="1:11" s="21" customFormat="1" ht="35.25" customHeight="1" thickBot="1">
      <c r="A26" s="91" t="s">
        <v>65</v>
      </c>
      <c r="B26" s="86" t="s">
        <v>66</v>
      </c>
      <c r="C26" s="151"/>
      <c r="D26" s="82">
        <v>16978</v>
      </c>
      <c r="E26" s="82">
        <v>16978</v>
      </c>
      <c r="F26" s="82"/>
      <c r="G26" s="82">
        <v>16978</v>
      </c>
      <c r="H26" s="82"/>
      <c r="I26" s="83"/>
      <c r="J26" s="95"/>
      <c r="K26" s="227"/>
    </row>
    <row r="27" spans="1:11" s="21" customFormat="1" ht="35.25" customHeight="1" thickBot="1">
      <c r="A27" s="94" t="s">
        <v>57</v>
      </c>
      <c r="B27" s="22" t="s">
        <v>67</v>
      </c>
      <c r="C27" s="155"/>
      <c r="D27" s="58">
        <v>621715</v>
      </c>
      <c r="E27" s="58">
        <v>621715</v>
      </c>
      <c r="F27" s="58">
        <v>619570</v>
      </c>
      <c r="G27" s="58">
        <v>2145</v>
      </c>
      <c r="H27" s="58">
        <v>0</v>
      </c>
      <c r="I27" s="58">
        <v>0</v>
      </c>
      <c r="J27" s="58">
        <v>0</v>
      </c>
      <c r="K27" s="213" t="s">
        <v>19</v>
      </c>
    </row>
    <row r="28" spans="1:11" s="21" customFormat="1" ht="35.25" customHeight="1" thickBot="1">
      <c r="A28" s="99" t="s">
        <v>68</v>
      </c>
      <c r="B28" s="100" t="s">
        <v>69</v>
      </c>
      <c r="C28" s="152"/>
      <c r="D28" s="82">
        <v>621715</v>
      </c>
      <c r="E28" s="82">
        <v>621715</v>
      </c>
      <c r="F28" s="82">
        <v>619570</v>
      </c>
      <c r="G28" s="82">
        <v>2145</v>
      </c>
      <c r="H28" s="82"/>
      <c r="I28" s="102"/>
      <c r="J28" s="103"/>
      <c r="K28" s="214"/>
    </row>
    <row r="29" spans="1:11" s="21" customFormat="1" ht="35.25" customHeight="1" thickBot="1">
      <c r="A29" s="94" t="s">
        <v>58</v>
      </c>
      <c r="B29" s="22" t="s">
        <v>70</v>
      </c>
      <c r="C29" s="155"/>
      <c r="D29" s="58">
        <v>22000</v>
      </c>
      <c r="E29" s="58">
        <v>22000</v>
      </c>
      <c r="F29" s="58">
        <v>0</v>
      </c>
      <c r="G29" s="58">
        <v>22000</v>
      </c>
      <c r="H29" s="58">
        <v>0</v>
      </c>
      <c r="I29" s="58">
        <v>0</v>
      </c>
      <c r="J29" s="58">
        <v>0</v>
      </c>
      <c r="K29" s="98"/>
    </row>
    <row r="30" spans="1:11" s="21" customFormat="1" ht="35.25" customHeight="1">
      <c r="A30" s="93" t="s">
        <v>71</v>
      </c>
      <c r="B30" s="46" t="s">
        <v>72</v>
      </c>
      <c r="C30" s="156"/>
      <c r="D30" s="49">
        <v>22000</v>
      </c>
      <c r="E30" s="49">
        <v>22000</v>
      </c>
      <c r="F30" s="49"/>
      <c r="G30" s="49">
        <v>22000</v>
      </c>
      <c r="H30" s="49"/>
      <c r="I30" s="70"/>
      <c r="J30" s="71"/>
      <c r="K30" s="106" t="s">
        <v>19</v>
      </c>
    </row>
    <row r="31" spans="1:11" s="21" customFormat="1" ht="31.5">
      <c r="A31" s="90" t="s">
        <v>73</v>
      </c>
      <c r="B31" s="45" t="s">
        <v>74</v>
      </c>
      <c r="C31" s="157"/>
      <c r="D31" s="50">
        <v>0</v>
      </c>
      <c r="E31" s="50">
        <v>0</v>
      </c>
      <c r="F31" s="50"/>
      <c r="G31" s="50"/>
      <c r="H31" s="50"/>
      <c r="I31" s="72"/>
      <c r="J31" s="73"/>
      <c r="K31" s="88" t="s">
        <v>33</v>
      </c>
    </row>
    <row r="32" spans="1:11" s="21" customFormat="1" ht="35.25" customHeight="1" thickBot="1">
      <c r="A32" s="92" t="s">
        <v>75</v>
      </c>
      <c r="B32" s="47" t="s">
        <v>76</v>
      </c>
      <c r="C32" s="158"/>
      <c r="D32" s="78">
        <v>0</v>
      </c>
      <c r="E32" s="78">
        <v>0</v>
      </c>
      <c r="F32" s="78"/>
      <c r="G32" s="78"/>
      <c r="H32" s="78"/>
      <c r="I32" s="79"/>
      <c r="J32" s="80"/>
      <c r="K32" s="106" t="s">
        <v>31</v>
      </c>
    </row>
    <row r="33" spans="1:11" s="21" customFormat="1" ht="35.25" customHeight="1" thickBot="1">
      <c r="A33" s="94" t="s">
        <v>59</v>
      </c>
      <c r="B33" s="22" t="s">
        <v>62</v>
      </c>
      <c r="C33" s="155"/>
      <c r="D33" s="58">
        <v>37013</v>
      </c>
      <c r="E33" s="58">
        <v>37013</v>
      </c>
      <c r="F33" s="58">
        <v>37013</v>
      </c>
      <c r="G33" s="58">
        <v>0</v>
      </c>
      <c r="H33" s="58">
        <v>0</v>
      </c>
      <c r="I33" s="58">
        <v>0</v>
      </c>
      <c r="J33" s="58">
        <v>0</v>
      </c>
      <c r="K33" s="213" t="s">
        <v>19</v>
      </c>
    </row>
    <row r="34" spans="1:11" s="21" customFormat="1" ht="35.25" customHeight="1" thickBot="1">
      <c r="A34" s="91" t="s">
        <v>77</v>
      </c>
      <c r="B34" s="86" t="s">
        <v>78</v>
      </c>
      <c r="C34" s="151"/>
      <c r="D34" s="82">
        <v>37013</v>
      </c>
      <c r="E34" s="82">
        <v>37013</v>
      </c>
      <c r="F34" s="82">
        <v>37013</v>
      </c>
      <c r="G34" s="82"/>
      <c r="H34" s="82"/>
      <c r="I34" s="83"/>
      <c r="J34" s="95"/>
      <c r="K34" s="214"/>
    </row>
    <row r="35" spans="1:11" s="21" customFormat="1" ht="35.25" customHeight="1" thickBot="1">
      <c r="A35" s="94" t="s">
        <v>60</v>
      </c>
      <c r="B35" s="22" t="s">
        <v>79</v>
      </c>
      <c r="C35" s="155"/>
      <c r="D35" s="58">
        <v>400280</v>
      </c>
      <c r="E35" s="58">
        <v>400280</v>
      </c>
      <c r="F35" s="58">
        <v>0</v>
      </c>
      <c r="G35" s="58">
        <v>400280</v>
      </c>
      <c r="H35" s="58">
        <v>0</v>
      </c>
      <c r="I35" s="58">
        <v>0</v>
      </c>
      <c r="J35" s="58">
        <v>0</v>
      </c>
      <c r="K35" s="97"/>
    </row>
    <row r="36" spans="1:11" s="21" customFormat="1" ht="35.25" customHeight="1">
      <c r="A36" s="93" t="s">
        <v>80</v>
      </c>
      <c r="B36" s="46" t="s">
        <v>81</v>
      </c>
      <c r="C36" s="156"/>
      <c r="D36" s="49">
        <v>50280</v>
      </c>
      <c r="E36" s="49">
        <v>50280</v>
      </c>
      <c r="F36" s="49"/>
      <c r="G36" s="49">
        <v>50280</v>
      </c>
      <c r="H36" s="49"/>
      <c r="I36" s="70"/>
      <c r="J36" s="71"/>
      <c r="K36" s="106" t="s">
        <v>19</v>
      </c>
    </row>
    <row r="37" spans="1:11" s="21" customFormat="1" ht="31.5">
      <c r="A37" s="90" t="s">
        <v>82</v>
      </c>
      <c r="B37" s="45" t="s">
        <v>83</v>
      </c>
      <c r="C37" s="157"/>
      <c r="D37" s="49">
        <v>0</v>
      </c>
      <c r="E37" s="50">
        <v>0</v>
      </c>
      <c r="F37" s="50"/>
      <c r="G37" s="50"/>
      <c r="H37" s="50"/>
      <c r="I37" s="72"/>
      <c r="J37" s="73"/>
      <c r="K37" s="88" t="s">
        <v>33</v>
      </c>
    </row>
    <row r="38" spans="1:11" s="21" customFormat="1" ht="35.25" customHeight="1">
      <c r="A38" s="90" t="s">
        <v>84</v>
      </c>
      <c r="B38" s="45" t="s">
        <v>85</v>
      </c>
      <c r="C38" s="157"/>
      <c r="D38" s="50">
        <v>350000</v>
      </c>
      <c r="E38" s="50">
        <v>350000</v>
      </c>
      <c r="F38" s="50"/>
      <c r="G38" s="50">
        <v>350000</v>
      </c>
      <c r="H38" s="50"/>
      <c r="I38" s="72"/>
      <c r="J38" s="73"/>
      <c r="K38" s="88" t="s">
        <v>2</v>
      </c>
    </row>
    <row r="39" spans="1:11" s="21" customFormat="1" ht="35.25" customHeight="1" thickBot="1">
      <c r="A39" s="92" t="s">
        <v>86</v>
      </c>
      <c r="B39" s="47" t="s">
        <v>87</v>
      </c>
      <c r="C39" s="158"/>
      <c r="D39" s="78">
        <v>0</v>
      </c>
      <c r="E39" s="78">
        <v>0</v>
      </c>
      <c r="F39" s="78"/>
      <c r="G39" s="78"/>
      <c r="H39" s="78"/>
      <c r="I39" s="79"/>
      <c r="J39" s="80"/>
      <c r="K39" s="104" t="s">
        <v>25</v>
      </c>
    </row>
    <row r="40" spans="1:11" s="21" customFormat="1" ht="35.25" customHeight="1" thickBot="1">
      <c r="A40" s="94" t="s">
        <v>61</v>
      </c>
      <c r="B40" s="22" t="s">
        <v>63</v>
      </c>
      <c r="C40" s="155"/>
      <c r="D40" s="58">
        <v>1825014</v>
      </c>
      <c r="E40" s="58">
        <v>1825014</v>
      </c>
      <c r="F40" s="58">
        <v>1825014</v>
      </c>
      <c r="G40" s="58">
        <v>0</v>
      </c>
      <c r="H40" s="58">
        <v>0</v>
      </c>
      <c r="I40" s="58">
        <v>0</v>
      </c>
      <c r="J40" s="58">
        <v>0</v>
      </c>
      <c r="K40" s="228" t="s">
        <v>32</v>
      </c>
    </row>
    <row r="41" spans="1:11" s="21" customFormat="1" ht="35.25" customHeight="1">
      <c r="A41" s="93" t="s">
        <v>88</v>
      </c>
      <c r="B41" s="46" t="s">
        <v>89</v>
      </c>
      <c r="C41" s="156"/>
      <c r="D41" s="49">
        <v>993514</v>
      </c>
      <c r="E41" s="50">
        <v>993514</v>
      </c>
      <c r="F41" s="49">
        <v>993514</v>
      </c>
      <c r="G41" s="49"/>
      <c r="H41" s="49"/>
      <c r="I41" s="70"/>
      <c r="J41" s="71"/>
      <c r="K41" s="228"/>
    </row>
    <row r="42" spans="1:11" s="21" customFormat="1" ht="35.25" customHeight="1">
      <c r="A42" s="90" t="s">
        <v>90</v>
      </c>
      <c r="B42" s="45" t="s">
        <v>91</v>
      </c>
      <c r="C42" s="157"/>
      <c r="D42" s="50">
        <v>271250</v>
      </c>
      <c r="E42" s="50">
        <v>271250</v>
      </c>
      <c r="F42" s="49">
        <v>271250</v>
      </c>
      <c r="G42" s="50"/>
      <c r="H42" s="50"/>
      <c r="I42" s="72"/>
      <c r="J42" s="73"/>
      <c r="K42" s="228"/>
    </row>
    <row r="43" spans="1:11" s="21" customFormat="1" ht="35.25" customHeight="1">
      <c r="A43" s="90" t="s">
        <v>92</v>
      </c>
      <c r="B43" s="45" t="s">
        <v>93</v>
      </c>
      <c r="C43" s="157"/>
      <c r="D43" s="50">
        <v>227200</v>
      </c>
      <c r="E43" s="50">
        <v>227200</v>
      </c>
      <c r="F43" s="49">
        <v>227200</v>
      </c>
      <c r="G43" s="50"/>
      <c r="H43" s="50"/>
      <c r="I43" s="72"/>
      <c r="J43" s="73"/>
      <c r="K43" s="228"/>
    </row>
    <row r="44" spans="1:11" s="21" customFormat="1" ht="35.25" customHeight="1">
      <c r="A44" s="90" t="s">
        <v>94</v>
      </c>
      <c r="B44" s="45" t="s">
        <v>95</v>
      </c>
      <c r="C44" s="157"/>
      <c r="D44" s="50">
        <v>139850</v>
      </c>
      <c r="E44" s="50">
        <v>139850</v>
      </c>
      <c r="F44" s="49">
        <v>139850</v>
      </c>
      <c r="G44" s="50"/>
      <c r="H44" s="50"/>
      <c r="I44" s="72"/>
      <c r="J44" s="73"/>
      <c r="K44" s="228"/>
    </row>
    <row r="45" spans="1:11" s="21" customFormat="1" ht="35.25" customHeight="1">
      <c r="A45" s="90" t="s">
        <v>96</v>
      </c>
      <c r="B45" s="45" t="s">
        <v>97</v>
      </c>
      <c r="C45" s="157"/>
      <c r="D45" s="50">
        <v>24000</v>
      </c>
      <c r="E45" s="50">
        <v>24000</v>
      </c>
      <c r="F45" s="49">
        <v>24000</v>
      </c>
      <c r="G45" s="50"/>
      <c r="H45" s="50"/>
      <c r="I45" s="72"/>
      <c r="J45" s="73"/>
      <c r="K45" s="228"/>
    </row>
    <row r="46" spans="1:11" s="21" customFormat="1" ht="35.25" customHeight="1">
      <c r="A46" s="90" t="s">
        <v>98</v>
      </c>
      <c r="B46" s="45" t="s">
        <v>99</v>
      </c>
      <c r="C46" s="157"/>
      <c r="D46" s="50">
        <v>20000</v>
      </c>
      <c r="E46" s="50">
        <v>20000</v>
      </c>
      <c r="F46" s="49">
        <v>20000</v>
      </c>
      <c r="G46" s="50"/>
      <c r="H46" s="50"/>
      <c r="I46" s="72"/>
      <c r="J46" s="73"/>
      <c r="K46" s="228"/>
    </row>
    <row r="47" spans="1:11" s="21" customFormat="1" ht="35.25" customHeight="1">
      <c r="A47" s="90" t="s">
        <v>100</v>
      </c>
      <c r="B47" s="45" t="s">
        <v>101</v>
      </c>
      <c r="C47" s="157"/>
      <c r="D47" s="50">
        <v>50000</v>
      </c>
      <c r="E47" s="50">
        <v>50000</v>
      </c>
      <c r="F47" s="49">
        <v>50000</v>
      </c>
      <c r="G47" s="50"/>
      <c r="H47" s="50"/>
      <c r="I47" s="72"/>
      <c r="J47" s="73"/>
      <c r="K47" s="228"/>
    </row>
    <row r="48" spans="1:11" s="21" customFormat="1" ht="35.25" customHeight="1">
      <c r="A48" s="90" t="s">
        <v>102</v>
      </c>
      <c r="B48" s="45" t="s">
        <v>103</v>
      </c>
      <c r="C48" s="157"/>
      <c r="D48" s="50">
        <v>20000</v>
      </c>
      <c r="E48" s="50">
        <v>20000</v>
      </c>
      <c r="F48" s="49">
        <v>20000</v>
      </c>
      <c r="G48" s="50"/>
      <c r="H48" s="50"/>
      <c r="I48" s="72"/>
      <c r="J48" s="73"/>
      <c r="K48" s="228"/>
    </row>
    <row r="49" spans="1:11" s="21" customFormat="1" ht="35.25" customHeight="1" thickBot="1">
      <c r="A49" s="91" t="s">
        <v>105</v>
      </c>
      <c r="B49" s="86" t="s">
        <v>104</v>
      </c>
      <c r="C49" s="151"/>
      <c r="D49" s="82">
        <v>79200</v>
      </c>
      <c r="E49" s="78">
        <v>79200</v>
      </c>
      <c r="F49" s="82">
        <v>79200</v>
      </c>
      <c r="G49" s="82"/>
      <c r="H49" s="82"/>
      <c r="I49" s="83"/>
      <c r="J49" s="83"/>
      <c r="K49" s="229"/>
    </row>
    <row r="50" spans="1:11" s="17" customFormat="1" ht="36.75" customHeight="1" thickBot="1">
      <c r="A50" s="15">
        <v>14</v>
      </c>
      <c r="B50" s="43" t="s">
        <v>23</v>
      </c>
      <c r="C50" s="159"/>
      <c r="D50" s="64">
        <v>3116000</v>
      </c>
      <c r="E50" s="64"/>
      <c r="F50" s="64">
        <v>0</v>
      </c>
      <c r="G50" s="64">
        <v>0</v>
      </c>
      <c r="H50" s="64">
        <v>0</v>
      </c>
      <c r="I50" s="65">
        <v>3116000</v>
      </c>
      <c r="J50" s="65">
        <v>0</v>
      </c>
      <c r="K50" s="96" t="s">
        <v>32</v>
      </c>
    </row>
    <row r="51" spans="1:11" s="14" customFormat="1" ht="48" customHeight="1">
      <c r="A51" s="230" t="s">
        <v>22</v>
      </c>
      <c r="B51" s="189" t="s">
        <v>129</v>
      </c>
      <c r="C51" s="160"/>
      <c r="D51" s="81">
        <v>2384000</v>
      </c>
      <c r="E51" s="84"/>
      <c r="F51" s="74"/>
      <c r="G51" s="75"/>
      <c r="H51" s="75"/>
      <c r="I51" s="75">
        <v>2384000</v>
      </c>
      <c r="J51" s="75"/>
      <c r="K51" s="224"/>
    </row>
    <row r="52" spans="1:11" s="14" customFormat="1" ht="48" hidden="1" customHeight="1">
      <c r="A52" s="231"/>
      <c r="B52" s="190" t="s">
        <v>128</v>
      </c>
      <c r="C52" s="161"/>
      <c r="D52" s="49"/>
      <c r="E52" s="143"/>
      <c r="F52" s="144"/>
      <c r="G52" s="145"/>
      <c r="H52" s="145"/>
      <c r="I52" s="145"/>
      <c r="J52" s="145"/>
      <c r="K52" s="225"/>
    </row>
    <row r="53" spans="1:11" s="14" customFormat="1" ht="48" customHeight="1" thickBot="1">
      <c r="A53" s="89" t="s">
        <v>21</v>
      </c>
      <c r="B53" s="191" t="s">
        <v>130</v>
      </c>
      <c r="C53" s="162"/>
      <c r="D53" s="50">
        <v>732000</v>
      </c>
      <c r="E53" s="54"/>
      <c r="F53" s="51"/>
      <c r="G53" s="76"/>
      <c r="H53" s="76"/>
      <c r="I53" s="76">
        <v>732000</v>
      </c>
      <c r="J53" s="77"/>
      <c r="K53" s="225"/>
    </row>
    <row r="54" spans="1:11" s="14" customFormat="1" ht="48" hidden="1" customHeight="1" thickBot="1">
      <c r="A54" s="16" t="s">
        <v>21</v>
      </c>
      <c r="B54" s="188" t="s">
        <v>116</v>
      </c>
      <c r="C54" s="163"/>
      <c r="D54" s="66">
        <v>0</v>
      </c>
      <c r="E54" s="57"/>
      <c r="F54" s="56"/>
      <c r="G54" s="67"/>
      <c r="H54" s="67"/>
      <c r="I54" s="67">
        <v>0</v>
      </c>
      <c r="J54" s="67"/>
      <c r="K54" s="226"/>
    </row>
    <row r="55" spans="1:11" s="13" customFormat="1" ht="56.25" customHeight="1" thickBot="1">
      <c r="A55" s="222" t="s">
        <v>53</v>
      </c>
      <c r="B55" s="223"/>
      <c r="C55" s="164">
        <v>1143228</v>
      </c>
      <c r="D55" s="68">
        <v>33928000</v>
      </c>
      <c r="E55" s="68">
        <v>30887493</v>
      </c>
      <c r="F55" s="68">
        <v>19059252</v>
      </c>
      <c r="G55" s="68">
        <v>7817263</v>
      </c>
      <c r="H55" s="68">
        <v>4010978</v>
      </c>
      <c r="I55" s="69">
        <v>3116000</v>
      </c>
      <c r="J55" s="69">
        <v>1218721</v>
      </c>
      <c r="K55" s="36"/>
    </row>
    <row r="56" spans="1:11" s="13" customFormat="1" ht="56.25" customHeight="1">
      <c r="A56" s="37"/>
      <c r="B56" s="48" t="s">
        <v>138</v>
      </c>
      <c r="C56" s="37"/>
      <c r="D56" s="185"/>
      <c r="E56" s="37"/>
      <c r="F56" s="37"/>
      <c r="G56" s="37"/>
      <c r="H56" s="37"/>
      <c r="I56" s="40"/>
      <c r="J56" s="38"/>
      <c r="K56" s="39"/>
    </row>
  </sheetData>
  <mergeCells count="23">
    <mergeCell ref="G1:K1"/>
    <mergeCell ref="A4:A5"/>
    <mergeCell ref="B4:B5"/>
    <mergeCell ref="C4:C5"/>
    <mergeCell ref="D4:D5"/>
    <mergeCell ref="E4:E5"/>
    <mergeCell ref="F4:H4"/>
    <mergeCell ref="J4:J5"/>
    <mergeCell ref="K4:K5"/>
    <mergeCell ref="I4:I5"/>
    <mergeCell ref="A3:K3"/>
    <mergeCell ref="G2:K2"/>
    <mergeCell ref="K7:K8"/>
    <mergeCell ref="K9:K12"/>
    <mergeCell ref="K16:K17"/>
    <mergeCell ref="K21:K22"/>
    <mergeCell ref="A55:B55"/>
    <mergeCell ref="K51:K54"/>
    <mergeCell ref="K25:K26"/>
    <mergeCell ref="K27:K28"/>
    <mergeCell ref="K33:K34"/>
    <mergeCell ref="K40:K49"/>
    <mergeCell ref="A51:A5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626DB-2C67-46DD-B458-C26A8861E053}">
  <dimension ref="A1:V28"/>
  <sheetViews>
    <sheetView topLeftCell="A22" zoomScale="64" zoomScaleNormal="64" zoomScaleSheetLayoutView="63" workbookViewId="0">
      <selection activeCell="D36" sqref="D36"/>
    </sheetView>
  </sheetViews>
  <sheetFormatPr defaultRowHeight="15"/>
  <cols>
    <col min="1" max="1" width="20.7109375" style="243" customWidth="1"/>
    <col min="2" max="2" width="73.140625" style="244" customWidth="1"/>
    <col min="3" max="3" width="38" style="244" bestFit="1" customWidth="1"/>
    <col min="4" max="5" width="36.28515625" style="244" bestFit="1" customWidth="1"/>
    <col min="6" max="6" width="27.140625" style="244" bestFit="1" customWidth="1"/>
    <col min="7" max="7" width="27.85546875" style="244" customWidth="1"/>
    <col min="8" max="8" width="27.140625" style="244" bestFit="1" customWidth="1"/>
    <col min="9" max="9" width="23.7109375" style="244" customWidth="1"/>
    <col min="10" max="10" width="27.140625" style="244" bestFit="1" customWidth="1"/>
    <col min="11" max="11" width="32.85546875" style="245" bestFit="1" customWidth="1"/>
    <col min="12" max="12" width="20.42578125" style="245" hidden="1" customWidth="1"/>
    <col min="13" max="13" width="22.7109375" style="246" customWidth="1"/>
    <col min="14" max="14" width="29.42578125" style="245" bestFit="1" customWidth="1"/>
    <col min="15" max="15" width="26.28515625" style="245" bestFit="1" customWidth="1"/>
    <col min="16" max="16" width="27.140625" style="248" bestFit="1" customWidth="1"/>
    <col min="17" max="17" width="28.140625" style="248" customWidth="1"/>
    <col min="18" max="18" width="30" style="244" customWidth="1"/>
    <col min="19" max="19" width="25.5703125" style="244" customWidth="1"/>
    <col min="20" max="20" width="28.42578125" style="244" bestFit="1" customWidth="1"/>
    <col min="21" max="21" width="32" style="244" hidden="1" customWidth="1"/>
    <col min="22" max="22" width="34.85546875" style="244" customWidth="1"/>
    <col min="23" max="16384" width="9.140625" style="244"/>
  </cols>
  <sheetData>
    <row r="1" spans="1:22" ht="26.25" customHeight="1">
      <c r="P1" s="247" t="s">
        <v>198</v>
      </c>
      <c r="Q1" s="247"/>
      <c r="R1" s="247"/>
      <c r="S1" s="247"/>
      <c r="T1" s="247"/>
      <c r="U1" s="247"/>
      <c r="V1" s="247"/>
    </row>
    <row r="2" spans="1:22" ht="26.25" customHeight="1">
      <c r="P2" s="247"/>
      <c r="Q2" s="247"/>
      <c r="R2" s="247"/>
      <c r="S2" s="247"/>
      <c r="T2" s="247"/>
      <c r="U2" s="247"/>
      <c r="V2" s="247"/>
    </row>
    <row r="3" spans="1:22" ht="114.75" customHeight="1" thickBot="1"/>
    <row r="4" spans="1:22" s="263" customFormat="1" ht="88.5" customHeight="1">
      <c r="A4" s="249" t="s">
        <v>139</v>
      </c>
      <c r="B4" s="250" t="s">
        <v>0</v>
      </c>
      <c r="C4" s="251" t="s">
        <v>140</v>
      </c>
      <c r="D4" s="251"/>
      <c r="E4" s="251"/>
      <c r="F4" s="252" t="s">
        <v>141</v>
      </c>
      <c r="G4" s="253" t="s">
        <v>17</v>
      </c>
      <c r="H4" s="254"/>
      <c r="I4" s="255" t="s">
        <v>142</v>
      </c>
      <c r="J4" s="252" t="s">
        <v>143</v>
      </c>
      <c r="K4" s="256" t="s">
        <v>17</v>
      </c>
      <c r="L4" s="256"/>
      <c r="M4" s="256"/>
      <c r="N4" s="256"/>
      <c r="O4" s="257"/>
      <c r="P4" s="258" t="s">
        <v>144</v>
      </c>
      <c r="Q4" s="259" t="s">
        <v>145</v>
      </c>
      <c r="R4" s="260" t="s">
        <v>146</v>
      </c>
      <c r="S4" s="260"/>
      <c r="T4" s="260"/>
      <c r="U4" s="261" t="s">
        <v>147</v>
      </c>
      <c r="V4" s="262" t="s">
        <v>1</v>
      </c>
    </row>
    <row r="5" spans="1:22" s="277" customFormat="1" ht="105.75" customHeight="1" thickBot="1">
      <c r="A5" s="264"/>
      <c r="B5" s="265"/>
      <c r="C5" s="266" t="s">
        <v>148</v>
      </c>
      <c r="D5" s="266" t="s">
        <v>149</v>
      </c>
      <c r="E5" s="266" t="s">
        <v>150</v>
      </c>
      <c r="F5" s="267"/>
      <c r="G5" s="268" t="s">
        <v>151</v>
      </c>
      <c r="H5" s="266" t="s">
        <v>152</v>
      </c>
      <c r="I5" s="269"/>
      <c r="J5" s="267"/>
      <c r="K5" s="270" t="s">
        <v>153</v>
      </c>
      <c r="L5" s="271" t="s">
        <v>154</v>
      </c>
      <c r="M5" s="272" t="s">
        <v>155</v>
      </c>
      <c r="N5" s="271" t="s">
        <v>156</v>
      </c>
      <c r="O5" s="271" t="s">
        <v>157</v>
      </c>
      <c r="P5" s="273"/>
      <c r="Q5" s="274"/>
      <c r="R5" s="266" t="s">
        <v>148</v>
      </c>
      <c r="S5" s="266" t="s">
        <v>149</v>
      </c>
      <c r="T5" s="266" t="s">
        <v>150</v>
      </c>
      <c r="U5" s="275"/>
      <c r="V5" s="276"/>
    </row>
    <row r="6" spans="1:22" s="280" customFormat="1" ht="60.75" thickBot="1">
      <c r="A6" s="358" t="s">
        <v>4</v>
      </c>
      <c r="B6" s="359" t="s">
        <v>158</v>
      </c>
      <c r="C6" s="360">
        <v>8481437</v>
      </c>
      <c r="D6" s="360">
        <v>0</v>
      </c>
      <c r="E6" s="360">
        <v>0</v>
      </c>
      <c r="F6" s="361">
        <v>8913608</v>
      </c>
      <c r="G6" s="361">
        <v>8913608</v>
      </c>
      <c r="H6" s="361">
        <v>0</v>
      </c>
      <c r="I6" s="361"/>
      <c r="J6" s="361">
        <v>9005608</v>
      </c>
      <c r="K6" s="361">
        <v>9000</v>
      </c>
      <c r="L6" s="361">
        <v>0</v>
      </c>
      <c r="M6" s="361">
        <v>0</v>
      </c>
      <c r="N6" s="361">
        <v>8983608</v>
      </c>
      <c r="O6" s="361">
        <v>13000</v>
      </c>
      <c r="P6" s="361"/>
      <c r="Q6" s="361">
        <v>0</v>
      </c>
      <c r="R6" s="362">
        <v>-63811</v>
      </c>
      <c r="S6" s="361">
        <v>0</v>
      </c>
      <c r="T6" s="361">
        <v>0</v>
      </c>
      <c r="U6" s="278">
        <f>SUM(U7:U8)</f>
        <v>0</v>
      </c>
      <c r="V6" s="279"/>
    </row>
    <row r="7" spans="1:22" s="263" customFormat="1" ht="54" customHeight="1" thickBot="1">
      <c r="A7" s="295" t="s">
        <v>159</v>
      </c>
      <c r="B7" s="282" t="s">
        <v>160</v>
      </c>
      <c r="C7" s="296">
        <v>8453248</v>
      </c>
      <c r="D7" s="296"/>
      <c r="E7" s="296"/>
      <c r="F7" s="289">
        <v>8913608</v>
      </c>
      <c r="G7" s="288">
        <v>8913608</v>
      </c>
      <c r="H7" s="288"/>
      <c r="I7" s="288"/>
      <c r="J7" s="289">
        <v>8913608</v>
      </c>
      <c r="K7" s="293"/>
      <c r="L7" s="293"/>
      <c r="M7" s="291"/>
      <c r="N7" s="290">
        <v>8913608</v>
      </c>
      <c r="O7" s="290"/>
      <c r="P7" s="290"/>
      <c r="Q7" s="290"/>
      <c r="R7" s="287"/>
      <c r="S7" s="288"/>
      <c r="T7" s="288"/>
      <c r="U7" s="294"/>
      <c r="V7" s="297" t="s">
        <v>161</v>
      </c>
    </row>
    <row r="8" spans="1:22" s="263" customFormat="1" ht="54" customHeight="1" thickBot="1">
      <c r="A8" s="295" t="s">
        <v>162</v>
      </c>
      <c r="B8" s="282" t="s">
        <v>163</v>
      </c>
      <c r="C8" s="296">
        <v>28189</v>
      </c>
      <c r="D8" s="296"/>
      <c r="E8" s="296"/>
      <c r="F8" s="289">
        <v>0</v>
      </c>
      <c r="G8" s="288"/>
      <c r="H8" s="288"/>
      <c r="I8" s="288"/>
      <c r="J8" s="289">
        <v>92000</v>
      </c>
      <c r="K8" s="293">
        <v>9000</v>
      </c>
      <c r="L8" s="293"/>
      <c r="M8" s="291"/>
      <c r="N8" s="290">
        <v>70000</v>
      </c>
      <c r="O8" s="290">
        <v>13000</v>
      </c>
      <c r="P8" s="290"/>
      <c r="Q8" s="290"/>
      <c r="R8" s="298">
        <v>-63811</v>
      </c>
      <c r="S8" s="288"/>
      <c r="T8" s="288"/>
      <c r="U8" s="294"/>
      <c r="V8" s="297" t="s">
        <v>31</v>
      </c>
    </row>
    <row r="9" spans="1:22" s="301" customFormat="1" ht="60.75" thickBot="1">
      <c r="A9" s="363" t="s">
        <v>5</v>
      </c>
      <c r="B9" s="364" t="s">
        <v>164</v>
      </c>
      <c r="C9" s="365">
        <v>29870</v>
      </c>
      <c r="D9" s="365">
        <v>5000</v>
      </c>
      <c r="E9" s="365">
        <v>0</v>
      </c>
      <c r="F9" s="366">
        <v>280580</v>
      </c>
      <c r="G9" s="366">
        <v>280580</v>
      </c>
      <c r="H9" s="366"/>
      <c r="I9" s="366"/>
      <c r="J9" s="366">
        <v>545356</v>
      </c>
      <c r="K9" s="366"/>
      <c r="L9" s="366"/>
      <c r="M9" s="366"/>
      <c r="N9" s="366">
        <v>545356</v>
      </c>
      <c r="O9" s="366"/>
      <c r="P9" s="366"/>
      <c r="Q9" s="366"/>
      <c r="R9" s="367">
        <v>-234906</v>
      </c>
      <c r="S9" s="366">
        <v>5000</v>
      </c>
      <c r="T9" s="366"/>
      <c r="U9" s="299">
        <f>U10+U11</f>
        <v>299952</v>
      </c>
      <c r="V9" s="300"/>
    </row>
    <row r="10" spans="1:22" s="263" customFormat="1" ht="45.75" customHeight="1">
      <c r="A10" s="302" t="s">
        <v>165</v>
      </c>
      <c r="B10" s="303" t="s">
        <v>166</v>
      </c>
      <c r="C10" s="304">
        <v>52902</v>
      </c>
      <c r="D10" s="304"/>
      <c r="E10" s="304"/>
      <c r="F10" s="283">
        <v>150580</v>
      </c>
      <c r="G10" s="284">
        <v>150580</v>
      </c>
      <c r="H10" s="284"/>
      <c r="I10" s="284"/>
      <c r="J10" s="283">
        <v>395356</v>
      </c>
      <c r="K10" s="305"/>
      <c r="L10" s="305"/>
      <c r="M10" s="306"/>
      <c r="N10" s="307">
        <v>395356</v>
      </c>
      <c r="O10" s="305"/>
      <c r="P10" s="285"/>
      <c r="Q10" s="285"/>
      <c r="R10" s="308">
        <v>-191874</v>
      </c>
      <c r="S10" s="284"/>
      <c r="T10" s="284"/>
      <c r="U10" s="309">
        <v>256920</v>
      </c>
      <c r="V10" s="310" t="s">
        <v>167</v>
      </c>
    </row>
    <row r="11" spans="1:22" s="263" customFormat="1" ht="60.75" thickBot="1">
      <c r="A11" s="311" t="s">
        <v>168</v>
      </c>
      <c r="B11" s="312" t="s">
        <v>169</v>
      </c>
      <c r="C11" s="313">
        <v>-23032</v>
      </c>
      <c r="D11" s="313">
        <v>5000</v>
      </c>
      <c r="E11" s="313"/>
      <c r="F11" s="314">
        <v>130000</v>
      </c>
      <c r="G11" s="315">
        <v>130000</v>
      </c>
      <c r="H11" s="316"/>
      <c r="I11" s="316"/>
      <c r="J11" s="317">
        <v>150000</v>
      </c>
      <c r="K11" s="318"/>
      <c r="L11" s="318"/>
      <c r="M11" s="319"/>
      <c r="N11" s="320">
        <v>150000</v>
      </c>
      <c r="O11" s="318"/>
      <c r="P11" s="321"/>
      <c r="Q11" s="321"/>
      <c r="R11" s="308">
        <v>-43032</v>
      </c>
      <c r="S11" s="315">
        <v>5000</v>
      </c>
      <c r="T11" s="315"/>
      <c r="U11" s="322">
        <f>-R11</f>
        <v>43032</v>
      </c>
      <c r="V11" s="323"/>
    </row>
    <row r="12" spans="1:22" s="280" customFormat="1" ht="60.75" thickBot="1">
      <c r="A12" s="363" t="s">
        <v>6</v>
      </c>
      <c r="B12" s="364" t="s">
        <v>170</v>
      </c>
      <c r="C12" s="365">
        <v>6407549</v>
      </c>
      <c r="D12" s="365">
        <v>1550000</v>
      </c>
      <c r="E12" s="365">
        <v>97000</v>
      </c>
      <c r="F12" s="366">
        <v>5557493</v>
      </c>
      <c r="G12" s="366">
        <v>5545168</v>
      </c>
      <c r="H12" s="366">
        <v>12325</v>
      </c>
      <c r="I12" s="366"/>
      <c r="J12" s="366">
        <v>5074150</v>
      </c>
      <c r="K12" s="366">
        <v>705600</v>
      </c>
      <c r="L12" s="366">
        <v>0</v>
      </c>
      <c r="M12" s="366">
        <v>598820</v>
      </c>
      <c r="N12" s="366">
        <v>3210730</v>
      </c>
      <c r="O12" s="366">
        <v>559000</v>
      </c>
      <c r="P12" s="366">
        <v>0</v>
      </c>
      <c r="Q12" s="366"/>
      <c r="R12" s="368">
        <v>7206992</v>
      </c>
      <c r="S12" s="366">
        <v>1200000</v>
      </c>
      <c r="T12" s="366">
        <v>63100</v>
      </c>
      <c r="U12" s="299">
        <f>U13+U14+U15</f>
        <v>0</v>
      </c>
      <c r="V12" s="300"/>
    </row>
    <row r="13" spans="1:22" s="263" customFormat="1" ht="60">
      <c r="A13" s="302" t="s">
        <v>171</v>
      </c>
      <c r="B13" s="324" t="s">
        <v>172</v>
      </c>
      <c r="C13" s="304">
        <v>108768</v>
      </c>
      <c r="D13" s="325"/>
      <c r="E13" s="304"/>
      <c r="F13" s="283">
        <v>279000</v>
      </c>
      <c r="G13" s="284">
        <v>279000</v>
      </c>
      <c r="H13" s="284"/>
      <c r="I13" s="284"/>
      <c r="J13" s="283">
        <v>294000</v>
      </c>
      <c r="K13" s="285">
        <v>103000</v>
      </c>
      <c r="L13" s="285"/>
      <c r="M13" s="286"/>
      <c r="N13" s="285">
        <v>191000</v>
      </c>
      <c r="O13" s="285"/>
      <c r="P13" s="285"/>
      <c r="Q13" s="285"/>
      <c r="R13" s="298">
        <v>93768</v>
      </c>
      <c r="S13" s="284"/>
      <c r="T13" s="284"/>
      <c r="U13" s="309"/>
      <c r="V13" s="326" t="s">
        <v>2</v>
      </c>
    </row>
    <row r="14" spans="1:22" s="263" customFormat="1" ht="46.5" customHeight="1">
      <c r="A14" s="281" t="s">
        <v>173</v>
      </c>
      <c r="B14" s="282" t="s">
        <v>174</v>
      </c>
      <c r="C14" s="296">
        <v>594600</v>
      </c>
      <c r="D14" s="296"/>
      <c r="E14" s="296">
        <v>22000</v>
      </c>
      <c r="F14" s="289">
        <v>535000</v>
      </c>
      <c r="G14" s="288">
        <v>535000</v>
      </c>
      <c r="H14" s="288"/>
      <c r="I14" s="288"/>
      <c r="J14" s="289">
        <v>564000</v>
      </c>
      <c r="K14" s="290">
        <v>3000</v>
      </c>
      <c r="L14" s="290"/>
      <c r="M14" s="291">
        <v>23000</v>
      </c>
      <c r="N14" s="290">
        <v>479000</v>
      </c>
      <c r="O14" s="290">
        <v>59000</v>
      </c>
      <c r="P14" s="290"/>
      <c r="Q14" s="290"/>
      <c r="R14" s="298">
        <v>543700</v>
      </c>
      <c r="S14" s="288"/>
      <c r="T14" s="288">
        <v>100</v>
      </c>
      <c r="U14" s="292"/>
      <c r="V14" s="327" t="s">
        <v>175</v>
      </c>
    </row>
    <row r="15" spans="1:22" s="263" customFormat="1" ht="125.25" customHeight="1" thickBot="1">
      <c r="A15" s="369" t="s">
        <v>176</v>
      </c>
      <c r="B15" s="370" t="s">
        <v>177</v>
      </c>
      <c r="C15" s="371">
        <v>5704181</v>
      </c>
      <c r="D15" s="371">
        <v>1550000</v>
      </c>
      <c r="E15" s="371">
        <v>75000</v>
      </c>
      <c r="F15" s="372">
        <v>4743493</v>
      </c>
      <c r="G15" s="373">
        <v>4731168</v>
      </c>
      <c r="H15" s="373">
        <v>12325</v>
      </c>
      <c r="I15" s="373"/>
      <c r="J15" s="372">
        <v>4216150</v>
      </c>
      <c r="K15" s="374">
        <v>599600</v>
      </c>
      <c r="L15" s="374"/>
      <c r="M15" s="375">
        <v>575820</v>
      </c>
      <c r="N15" s="374">
        <v>2540730</v>
      </c>
      <c r="O15" s="374">
        <v>500000</v>
      </c>
      <c r="P15" s="374">
        <v>0</v>
      </c>
      <c r="Q15" s="374">
        <v>0</v>
      </c>
      <c r="R15" s="376">
        <v>6569524</v>
      </c>
      <c r="S15" s="373">
        <v>1200000</v>
      </c>
      <c r="T15" s="373">
        <v>63000</v>
      </c>
      <c r="U15" s="309"/>
      <c r="V15" s="328" t="s">
        <v>178</v>
      </c>
    </row>
    <row r="16" spans="1:22" s="280" customFormat="1" ht="92.25" thickBot="1">
      <c r="A16" s="363" t="s">
        <v>7</v>
      </c>
      <c r="B16" s="364" t="s">
        <v>179</v>
      </c>
      <c r="C16" s="365">
        <v>16677445</v>
      </c>
      <c r="D16" s="365"/>
      <c r="E16" s="365"/>
      <c r="F16" s="366">
        <v>13950000</v>
      </c>
      <c r="G16" s="377"/>
      <c r="H16" s="377">
        <v>13950000</v>
      </c>
      <c r="I16" s="377"/>
      <c r="J16" s="366">
        <v>4663679</v>
      </c>
      <c r="K16" s="378"/>
      <c r="L16" s="378"/>
      <c r="M16" s="379"/>
      <c r="N16" s="380">
        <v>4013679</v>
      </c>
      <c r="O16" s="380">
        <v>650000</v>
      </c>
      <c r="P16" s="366">
        <v>9397487</v>
      </c>
      <c r="Q16" s="366">
        <v>9950000</v>
      </c>
      <c r="R16" s="366">
        <v>6366279</v>
      </c>
      <c r="S16" s="366"/>
      <c r="T16" s="366"/>
      <c r="U16" s="299" t="e">
        <f>-U11-U15-U17-U7-U22</f>
        <v>#REF!</v>
      </c>
      <c r="V16" s="331" t="s">
        <v>167</v>
      </c>
    </row>
    <row r="17" spans="1:22" s="280" customFormat="1" ht="56.25" customHeight="1" thickBot="1">
      <c r="A17" s="381" t="s">
        <v>8</v>
      </c>
      <c r="B17" s="382" t="s">
        <v>180</v>
      </c>
      <c r="C17" s="383">
        <v>2256523</v>
      </c>
      <c r="D17" s="383">
        <v>0</v>
      </c>
      <c r="E17" s="383">
        <v>1350000</v>
      </c>
      <c r="F17" s="384">
        <v>1053000</v>
      </c>
      <c r="G17" s="384">
        <v>428000</v>
      </c>
      <c r="H17" s="384">
        <v>625000</v>
      </c>
      <c r="I17" s="384"/>
      <c r="J17" s="384">
        <v>7442000</v>
      </c>
      <c r="K17" s="384">
        <v>341000</v>
      </c>
      <c r="L17" s="384">
        <v>0</v>
      </c>
      <c r="M17" s="384">
        <v>0</v>
      </c>
      <c r="N17" s="384">
        <v>475000</v>
      </c>
      <c r="O17" s="384">
        <v>6626000</v>
      </c>
      <c r="P17" s="384">
        <v>0</v>
      </c>
      <c r="Q17" s="384">
        <v>0</v>
      </c>
      <c r="R17" s="385">
        <v>893053</v>
      </c>
      <c r="S17" s="384">
        <v>0</v>
      </c>
      <c r="T17" s="384">
        <v>1400000</v>
      </c>
      <c r="U17" s="332" t="e">
        <f>U20</f>
        <v>#REF!</v>
      </c>
      <c r="V17" s="333"/>
    </row>
    <row r="18" spans="1:22" s="334" customFormat="1" ht="129" customHeight="1">
      <c r="A18" s="335" t="s">
        <v>181</v>
      </c>
      <c r="B18" s="336" t="s">
        <v>182</v>
      </c>
      <c r="C18" s="296">
        <v>11904</v>
      </c>
      <c r="D18" s="296"/>
      <c r="E18" s="296"/>
      <c r="F18" s="289">
        <v>93000</v>
      </c>
      <c r="G18" s="288">
        <v>78000</v>
      </c>
      <c r="H18" s="288">
        <v>15000</v>
      </c>
      <c r="I18" s="288"/>
      <c r="J18" s="289">
        <v>93000</v>
      </c>
      <c r="K18" s="329">
        <v>53000</v>
      </c>
      <c r="L18" s="329">
        <v>0</v>
      </c>
      <c r="M18" s="330">
        <v>0</v>
      </c>
      <c r="N18" s="290">
        <v>15000</v>
      </c>
      <c r="O18" s="290">
        <v>25000</v>
      </c>
      <c r="P18" s="337"/>
      <c r="Q18" s="337"/>
      <c r="R18" s="338">
        <v>11904</v>
      </c>
      <c r="S18" s="288"/>
      <c r="T18" s="288"/>
      <c r="U18" s="292"/>
      <c r="V18" s="339" t="s">
        <v>183</v>
      </c>
    </row>
    <row r="19" spans="1:22" s="334" customFormat="1" ht="87" customHeight="1">
      <c r="A19" s="281" t="s">
        <v>184</v>
      </c>
      <c r="B19" s="336" t="s">
        <v>185</v>
      </c>
      <c r="C19" s="296">
        <v>564149</v>
      </c>
      <c r="D19" s="296"/>
      <c r="E19" s="296"/>
      <c r="F19" s="289">
        <v>360000</v>
      </c>
      <c r="G19" s="288">
        <v>350000</v>
      </c>
      <c r="H19" s="288">
        <v>10000</v>
      </c>
      <c r="I19" s="288"/>
      <c r="J19" s="337">
        <v>513000</v>
      </c>
      <c r="K19" s="290">
        <v>288000</v>
      </c>
      <c r="L19" s="290"/>
      <c r="M19" s="291"/>
      <c r="N19" s="290">
        <v>200000</v>
      </c>
      <c r="O19" s="290">
        <v>25000</v>
      </c>
      <c r="P19" s="290"/>
      <c r="Q19" s="290"/>
      <c r="R19" s="298">
        <v>411149</v>
      </c>
      <c r="S19" s="288"/>
      <c r="T19" s="288"/>
      <c r="U19" s="292"/>
      <c r="V19" s="328" t="s">
        <v>33</v>
      </c>
    </row>
    <row r="20" spans="1:22" s="334" customFormat="1" ht="158.25" customHeight="1" thickBot="1">
      <c r="A20" s="335" t="s">
        <v>186</v>
      </c>
      <c r="B20" s="336" t="s">
        <v>187</v>
      </c>
      <c r="C20" s="296">
        <v>1680470</v>
      </c>
      <c r="D20" s="296">
        <v>0</v>
      </c>
      <c r="E20" s="296">
        <v>1350000</v>
      </c>
      <c r="F20" s="289">
        <v>600000</v>
      </c>
      <c r="G20" s="288">
        <v>0</v>
      </c>
      <c r="H20" s="288">
        <v>600000</v>
      </c>
      <c r="I20" s="288"/>
      <c r="J20" s="289">
        <v>6836000</v>
      </c>
      <c r="K20" s="290">
        <v>0</v>
      </c>
      <c r="L20" s="290">
        <v>0</v>
      </c>
      <c r="M20" s="291">
        <v>0</v>
      </c>
      <c r="N20" s="290">
        <v>260000</v>
      </c>
      <c r="O20" s="290">
        <v>6576000</v>
      </c>
      <c r="P20" s="290">
        <v>0</v>
      </c>
      <c r="Q20" s="290">
        <v>0</v>
      </c>
      <c r="R20" s="298">
        <v>470000</v>
      </c>
      <c r="S20" s="288">
        <v>0</v>
      </c>
      <c r="T20" s="288">
        <v>1400000</v>
      </c>
      <c r="U20" s="292" t="e">
        <f>SUM(#REF!)</f>
        <v>#REF!</v>
      </c>
      <c r="V20" s="328" t="s">
        <v>167</v>
      </c>
    </row>
    <row r="21" spans="1:22" s="334" customFormat="1" ht="81.75" customHeight="1" thickBot="1">
      <c r="A21" s="386" t="s">
        <v>9</v>
      </c>
      <c r="B21" s="364" t="s">
        <v>188</v>
      </c>
      <c r="C21" s="365"/>
      <c r="D21" s="365"/>
      <c r="E21" s="365"/>
      <c r="F21" s="366">
        <v>0</v>
      </c>
      <c r="G21" s="377"/>
      <c r="H21" s="377"/>
      <c r="I21" s="366">
        <v>436080</v>
      </c>
      <c r="J21" s="366">
        <v>0</v>
      </c>
      <c r="K21" s="380"/>
      <c r="L21" s="380"/>
      <c r="M21" s="387"/>
      <c r="N21" s="380"/>
      <c r="O21" s="380"/>
      <c r="P21" s="377"/>
      <c r="Q21" s="377">
        <v>436080</v>
      </c>
      <c r="R21" s="388">
        <v>0</v>
      </c>
      <c r="S21" s="366"/>
      <c r="T21" s="366"/>
      <c r="U21" s="340"/>
      <c r="V21" s="341" t="s">
        <v>167</v>
      </c>
    </row>
    <row r="22" spans="1:22" s="334" customFormat="1" ht="99.75" customHeight="1" thickBot="1">
      <c r="A22" s="389" t="s">
        <v>11</v>
      </c>
      <c r="B22" s="364" t="s">
        <v>189</v>
      </c>
      <c r="C22" s="365">
        <v>-300000</v>
      </c>
      <c r="D22" s="365"/>
      <c r="E22" s="365"/>
      <c r="F22" s="366">
        <v>0</v>
      </c>
      <c r="G22" s="377"/>
      <c r="H22" s="377"/>
      <c r="I22" s="377"/>
      <c r="J22" s="366">
        <v>0</v>
      </c>
      <c r="K22" s="380"/>
      <c r="L22" s="380"/>
      <c r="M22" s="387"/>
      <c r="N22" s="377"/>
      <c r="O22" s="380"/>
      <c r="P22" s="377"/>
      <c r="Q22" s="377">
        <v>300000</v>
      </c>
      <c r="R22" s="388">
        <v>-600000</v>
      </c>
      <c r="S22" s="366"/>
      <c r="T22" s="366"/>
      <c r="U22" s="340">
        <f>-R22</f>
        <v>600000</v>
      </c>
      <c r="V22" s="341" t="s">
        <v>167</v>
      </c>
    </row>
    <row r="23" spans="1:22" s="334" customFormat="1" ht="80.45" customHeight="1" thickBot="1">
      <c r="A23" s="386" t="s">
        <v>190</v>
      </c>
      <c r="B23" s="364" t="s">
        <v>191</v>
      </c>
      <c r="C23" s="365">
        <v>260559</v>
      </c>
      <c r="D23" s="365">
        <v>100000</v>
      </c>
      <c r="E23" s="365"/>
      <c r="F23" s="366">
        <v>0</v>
      </c>
      <c r="G23" s="377"/>
      <c r="H23" s="377"/>
      <c r="I23" s="377"/>
      <c r="J23" s="366">
        <v>0</v>
      </c>
      <c r="K23" s="380"/>
      <c r="L23" s="380"/>
      <c r="M23" s="387"/>
      <c r="N23" s="380"/>
      <c r="O23" s="380"/>
      <c r="P23" s="377"/>
      <c r="Q23" s="377"/>
      <c r="R23" s="390">
        <v>260559</v>
      </c>
      <c r="S23" s="377">
        <v>100000</v>
      </c>
      <c r="T23" s="366"/>
      <c r="U23" s="340" t="e">
        <f>-U10-#REF!</f>
        <v>#REF!</v>
      </c>
      <c r="V23" s="342" t="s">
        <v>167</v>
      </c>
    </row>
    <row r="24" spans="1:22" s="334" customFormat="1" ht="210.75" thickBot="1">
      <c r="A24" s="386" t="s">
        <v>192</v>
      </c>
      <c r="B24" s="364" t="s">
        <v>193</v>
      </c>
      <c r="C24" s="365">
        <v>373675</v>
      </c>
      <c r="D24" s="365">
        <v>1840000</v>
      </c>
      <c r="E24" s="365"/>
      <c r="F24" s="366">
        <v>0</v>
      </c>
      <c r="G24" s="377"/>
      <c r="H24" s="377"/>
      <c r="I24" s="377"/>
      <c r="J24" s="366">
        <v>0</v>
      </c>
      <c r="K24" s="380"/>
      <c r="L24" s="380"/>
      <c r="M24" s="387"/>
      <c r="N24" s="380"/>
      <c r="O24" s="380"/>
      <c r="P24" s="377"/>
      <c r="Q24" s="377"/>
      <c r="R24" s="390">
        <v>1213675</v>
      </c>
      <c r="S24" s="377">
        <v>1000000</v>
      </c>
      <c r="T24" s="366"/>
      <c r="U24" s="340"/>
      <c r="V24" s="342" t="s">
        <v>167</v>
      </c>
    </row>
    <row r="25" spans="1:22" s="334" customFormat="1" ht="98.25" customHeight="1" thickBot="1">
      <c r="A25" s="386" t="s">
        <v>194</v>
      </c>
      <c r="B25" s="364" t="s">
        <v>195</v>
      </c>
      <c r="C25" s="365">
        <v>806256</v>
      </c>
      <c r="D25" s="365">
        <v>725000</v>
      </c>
      <c r="E25" s="365"/>
      <c r="F25" s="366">
        <v>0</v>
      </c>
      <c r="G25" s="377"/>
      <c r="H25" s="377"/>
      <c r="I25" s="377"/>
      <c r="J25" s="366">
        <v>0</v>
      </c>
      <c r="K25" s="380"/>
      <c r="L25" s="380"/>
      <c r="M25" s="387"/>
      <c r="N25" s="380"/>
      <c r="O25" s="380"/>
      <c r="P25" s="377"/>
      <c r="Q25" s="377"/>
      <c r="R25" s="390">
        <v>327256</v>
      </c>
      <c r="S25" s="377">
        <v>1204000</v>
      </c>
      <c r="T25" s="366"/>
      <c r="U25" s="340"/>
      <c r="V25" s="342" t="s">
        <v>167</v>
      </c>
    </row>
    <row r="26" spans="1:22" s="349" customFormat="1" ht="76.7" customHeight="1" thickBot="1">
      <c r="A26" s="343"/>
      <c r="B26" s="344" t="s">
        <v>123</v>
      </c>
      <c r="C26" s="345">
        <v>34993314</v>
      </c>
      <c r="D26" s="345">
        <v>4220000</v>
      </c>
      <c r="E26" s="345">
        <v>1447000</v>
      </c>
      <c r="F26" s="346">
        <v>29754681</v>
      </c>
      <c r="G26" s="346">
        <v>15167356</v>
      </c>
      <c r="H26" s="346">
        <v>14587325</v>
      </c>
      <c r="I26" s="346">
        <v>436080</v>
      </c>
      <c r="J26" s="346">
        <v>26730793</v>
      </c>
      <c r="K26" s="346">
        <v>1055600</v>
      </c>
      <c r="L26" s="346">
        <v>0</v>
      </c>
      <c r="M26" s="346">
        <v>598820</v>
      </c>
      <c r="N26" s="346">
        <v>17228373</v>
      </c>
      <c r="O26" s="346">
        <v>7848000</v>
      </c>
      <c r="P26" s="346">
        <v>9397487</v>
      </c>
      <c r="Q26" s="346">
        <v>10686080</v>
      </c>
      <c r="R26" s="347">
        <v>15369097</v>
      </c>
      <c r="S26" s="346">
        <v>3509000</v>
      </c>
      <c r="T26" s="346">
        <v>1463100</v>
      </c>
      <c r="U26" s="348" t="e">
        <f>U6+U9+U12+U16+U17+U21+#REF!+U23+U24+U22</f>
        <v>#REF!</v>
      </c>
      <c r="V26" s="300"/>
    </row>
    <row r="27" spans="1:22" s="349" customFormat="1" ht="66" customHeight="1">
      <c r="A27" s="350"/>
      <c r="B27" s="351"/>
      <c r="C27" s="352"/>
      <c r="D27" s="352"/>
      <c r="E27" s="352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4"/>
      <c r="S27" s="353"/>
      <c r="T27" s="353"/>
      <c r="U27" s="355"/>
      <c r="V27" s="356"/>
    </row>
    <row r="28" spans="1:22" s="349" customFormat="1" ht="29.25" customHeight="1">
      <c r="A28" s="357" t="s">
        <v>196</v>
      </c>
      <c r="B28" s="357"/>
      <c r="C28" s="352"/>
      <c r="D28" s="352"/>
      <c r="E28" s="352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4"/>
      <c r="S28" s="353"/>
      <c r="T28" s="353"/>
      <c r="U28" s="355"/>
      <c r="V28" s="356"/>
    </row>
  </sheetData>
  <mergeCells count="17">
    <mergeCell ref="V10:V11"/>
    <mergeCell ref="A28:B28"/>
    <mergeCell ref="P4:P5"/>
    <mergeCell ref="Q4:Q5"/>
    <mergeCell ref="R4:T4"/>
    <mergeCell ref="U4:U5"/>
    <mergeCell ref="V4:V5"/>
    <mergeCell ref="P1:V1"/>
    <mergeCell ref="P2:V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0866141732283472" bottom="0.74803149606299213" header="0.51181102362204722" footer="0.31496062992125984"/>
  <pageSetup paperSize="9" scale="21" orientation="landscape" verticalDpi="597" r:id="rId1"/>
  <headerFooter>
    <oddHeader>&amp;L &amp;C&amp;36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2022-01-05T14:45:25Z</cp:lastPrinted>
  <dcterms:created xsi:type="dcterms:W3CDTF">2004-03-15T09:27:32Z</dcterms:created>
  <dcterms:modified xsi:type="dcterms:W3CDTF">2022-01-05T14:46:58Z</dcterms:modified>
</cp:coreProperties>
</file>